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60" windowHeight="6735" tabRatio="823" activeTab="0"/>
  </bookViews>
  <sheets>
    <sheet name="10_SKOLA_481" sheetId="1" r:id="rId1"/>
    <sheet name="komentár" sheetId="2" r:id="rId2"/>
    <sheet name="10_ŠKOLA 481 Sumár" sheetId="3" r:id="rId3"/>
  </sheets>
  <definedNames/>
  <calcPr fullCalcOnLoad="1"/>
</workbook>
</file>

<file path=xl/sharedStrings.xml><?xml version="1.0" encoding="utf-8"?>
<sst xmlns="http://schemas.openxmlformats.org/spreadsheetml/2006/main" count="871" uniqueCount="280">
  <si>
    <t>625 001</t>
  </si>
  <si>
    <t>nemocenské poistenie</t>
  </si>
  <si>
    <t>625 002</t>
  </si>
  <si>
    <t>starobné poistenie</t>
  </si>
  <si>
    <t>úrazové poistenie</t>
  </si>
  <si>
    <t>invalidné poistenie</t>
  </si>
  <si>
    <t>Fond zamestnanosti</t>
  </si>
  <si>
    <t>stravovanie</t>
  </si>
  <si>
    <t>na poist.do rezerv.fondu</t>
  </si>
  <si>
    <t>prídel do sociálneho fondu</t>
  </si>
  <si>
    <t>dohody o vykonaní práce</t>
  </si>
  <si>
    <t>poplatky banke</t>
  </si>
  <si>
    <t>631 001</t>
  </si>
  <si>
    <t>cestovné - tuzemské</t>
  </si>
  <si>
    <t>632 001 01</t>
  </si>
  <si>
    <t>632 001 02</t>
  </si>
  <si>
    <t>elektrická energia</t>
  </si>
  <si>
    <t>632 003 01</t>
  </si>
  <si>
    <t>632 003 02</t>
  </si>
  <si>
    <t>interiérové vybavenie</t>
  </si>
  <si>
    <t>el. energia</t>
  </si>
  <si>
    <t>telefón</t>
  </si>
  <si>
    <t>materiál na údržbu</t>
  </si>
  <si>
    <t>odvoz odpadu</t>
  </si>
  <si>
    <t>mzdy</t>
  </si>
  <si>
    <t>DDP</t>
  </si>
  <si>
    <t>09.1.1.1.</t>
  </si>
  <si>
    <t>príplatok osobný</t>
  </si>
  <si>
    <t>ostatné príplatky</t>
  </si>
  <si>
    <t>garančné poistenie</t>
  </si>
  <si>
    <t>uhlie</t>
  </si>
  <si>
    <t>vodné, stočné</t>
  </si>
  <si>
    <t>poštovné služby</t>
  </si>
  <si>
    <t>Výpočtová technika</t>
  </si>
  <si>
    <t>Prevádzkové stroje, prístr.,zar.</t>
  </si>
  <si>
    <t>všeobecný materiál  - ostatný</t>
  </si>
  <si>
    <t>učebné pomôcky-vých. a vzdel.</t>
  </si>
  <si>
    <t xml:space="preserve">učebné pomôcky </t>
  </si>
  <si>
    <t xml:space="preserve">údržba </t>
  </si>
  <si>
    <t>školenia</t>
  </si>
  <si>
    <t>všeobecné služby-ostatné</t>
  </si>
  <si>
    <t>Znečistenie ovzdušia</t>
  </si>
  <si>
    <t>projekt na MŠ</t>
  </si>
  <si>
    <t>09.1.2.1.</t>
  </si>
  <si>
    <t>Špeciálne sluižby</t>
  </si>
  <si>
    <t>09.6.0.1.</t>
  </si>
  <si>
    <t>09.5.0.1.</t>
  </si>
  <si>
    <t>Mzdy, platy, služobné príjmy a ostatné osobné vyrovnania</t>
  </si>
  <si>
    <t>Poistné a príspevok do poisťovní</t>
  </si>
  <si>
    <t>Tovary a služby</t>
  </si>
  <si>
    <t>Obstarávanie kapitálových aktív</t>
  </si>
  <si>
    <t>SPOLU:</t>
  </si>
  <si>
    <t>učebné pomôcky</t>
  </si>
  <si>
    <t>tarifný plat, základný plat</t>
  </si>
  <si>
    <t>doplatok k platu</t>
  </si>
  <si>
    <t>ochodné+odmeny</t>
  </si>
  <si>
    <t>poistenie do VšZP</t>
  </si>
  <si>
    <t>poistenie do ostatných ZP</t>
  </si>
  <si>
    <t>633 006 1</t>
  </si>
  <si>
    <t>kancelárske potreby, papier</t>
  </si>
  <si>
    <t>633 006 4</t>
  </si>
  <si>
    <t>čistiace, hygienické potreby</t>
  </si>
  <si>
    <t>633 006 5</t>
  </si>
  <si>
    <t>stavebný materiál</t>
  </si>
  <si>
    <t>633 006 8</t>
  </si>
  <si>
    <t>prac.odevy, obuv a prac.pomôcky</t>
  </si>
  <si>
    <t>benzín do kosačky</t>
  </si>
  <si>
    <t>637004 3</t>
  </si>
  <si>
    <t>637 004 4</t>
  </si>
  <si>
    <t>revízie a kontroly zariadení</t>
  </si>
  <si>
    <t>637 004 9</t>
  </si>
  <si>
    <t>ostatné</t>
  </si>
  <si>
    <t>príplatok za riadenie</t>
  </si>
  <si>
    <t>odchodné+odmeny</t>
  </si>
  <si>
    <t>633 004 1</t>
  </si>
  <si>
    <t>633 004 3</t>
  </si>
  <si>
    <t>tlačivá, formuláre, tlač. Služby</t>
  </si>
  <si>
    <t>633 004 4</t>
  </si>
  <si>
    <t>633 004 5</t>
  </si>
  <si>
    <t>633 004 8</t>
  </si>
  <si>
    <t>633 006 9</t>
  </si>
  <si>
    <t>palivá do kosačky</t>
  </si>
  <si>
    <t>údržba vyp.techniky, budov</t>
  </si>
  <si>
    <t>školenia,kurzy,semináre</t>
  </si>
  <si>
    <t>prenájom schránok</t>
  </si>
  <si>
    <t>637 004 1</t>
  </si>
  <si>
    <t>administratívne služby</t>
  </si>
  <si>
    <t>637 004 3</t>
  </si>
  <si>
    <t>637 012 1</t>
  </si>
  <si>
    <t>637 012 2</t>
  </si>
  <si>
    <t>poistenie majetku,výp.techniky</t>
  </si>
  <si>
    <t xml:space="preserve">ostatné </t>
  </si>
  <si>
    <t>VšZP a ostatné</t>
  </si>
  <si>
    <t>údržba el.spotrebičov a budov</t>
  </si>
  <si>
    <t>kotolńa a zateplenie ZŠ</t>
  </si>
  <si>
    <t>softvér</t>
  </si>
  <si>
    <t>potraviny ZC</t>
  </si>
  <si>
    <t>softver, licencie</t>
  </si>
  <si>
    <t>údržba kotolní</t>
  </si>
  <si>
    <t>ostatné poplatky</t>
  </si>
  <si>
    <t>doprava, ost. Popl. ZC</t>
  </si>
  <si>
    <t>stravné hmot. núdza</t>
  </si>
  <si>
    <t xml:space="preserve">kancel. potreby </t>
  </si>
  <si>
    <t>prídel do SF</t>
  </si>
  <si>
    <t>Rozpočet 2017</t>
  </si>
  <si>
    <t>poistenie do rezerv.fondu</t>
  </si>
  <si>
    <t>633006  9</t>
  </si>
  <si>
    <t>údržba</t>
  </si>
  <si>
    <t>odmeny</t>
  </si>
  <si>
    <t>633 006 3</t>
  </si>
  <si>
    <t>všeobecný materiál-hračky VaVZ</t>
  </si>
  <si>
    <t>Na nemocenské dávky</t>
  </si>
  <si>
    <t>ZC</t>
  </si>
  <si>
    <t>pomôcky HN</t>
  </si>
  <si>
    <t>633004 6</t>
  </si>
  <si>
    <t>materiálové vyb. Strav. Zariadení</t>
  </si>
  <si>
    <t>softvér, licencie</t>
  </si>
  <si>
    <t>Odvody VšZP</t>
  </si>
  <si>
    <t>všeobecný materiál - ostatný</t>
  </si>
  <si>
    <t>09.6.0.2.</t>
  </si>
  <si>
    <t>621+623</t>
  </si>
  <si>
    <t>údržba budov, priestorov</t>
  </si>
  <si>
    <t>632 001 1</t>
  </si>
  <si>
    <t>632 001 2</t>
  </si>
  <si>
    <t>633 009 3</t>
  </si>
  <si>
    <t>odmeny - 5 % navýš.</t>
  </si>
  <si>
    <t>PROGRAM 10 : ŠKOLA 481</t>
  </si>
  <si>
    <t>10.1. Materská škola</t>
  </si>
  <si>
    <t>10.2. Základná škola</t>
  </si>
  <si>
    <t>10.3. Školská jedáleň pri ZŠ</t>
  </si>
  <si>
    <t>10.1.1. Školská jedáleň pri MŠ</t>
  </si>
  <si>
    <t>10.5. Školský klub</t>
  </si>
  <si>
    <t>Rozpočet 2018</t>
  </si>
  <si>
    <t xml:space="preserve">všeobecný materiál - ostatný </t>
  </si>
  <si>
    <t>72c</t>
  </si>
  <si>
    <t>potraviny projekt</t>
  </si>
  <si>
    <t>nemocenské dávky</t>
  </si>
  <si>
    <t>Skutočnosť 2015</t>
  </si>
  <si>
    <t>Rozpočet 2019</t>
  </si>
  <si>
    <t>637 004 5</t>
  </si>
  <si>
    <t>čistenie kanalizácie</t>
  </si>
  <si>
    <t>potraviny MDD</t>
  </si>
  <si>
    <t>knihy, časopisy</t>
  </si>
  <si>
    <t>Rozpočet 2020</t>
  </si>
  <si>
    <t>Očakávaný 2017</t>
  </si>
  <si>
    <t>príplatok za triedníctvo</t>
  </si>
  <si>
    <t>kreditový príplatok</t>
  </si>
  <si>
    <t>Skutočnosť 2016</t>
  </si>
  <si>
    <t>Očakavaný 2017</t>
  </si>
  <si>
    <t>odmeny - výročie</t>
  </si>
  <si>
    <t>Príjmy</t>
  </si>
  <si>
    <t xml:space="preserve"> ŠKD</t>
  </si>
  <si>
    <t>ŠJ-ZŠ</t>
  </si>
  <si>
    <t>MŠ</t>
  </si>
  <si>
    <t>ŠJ-MŠ</t>
  </si>
  <si>
    <t>príjem obce, výdavok ZŠ</t>
  </si>
  <si>
    <t>Originálne kompetencie - bežné výdavky</t>
  </si>
  <si>
    <t>Stravné - hmotná núdza ŠJ</t>
  </si>
  <si>
    <t>Príspevok na VaVZ MŠ - zo štátneho rozpočtu</t>
  </si>
  <si>
    <t>Vlastné príjmy poplatky rodičov ŠKD</t>
  </si>
  <si>
    <t>príjem ZŠ, výdavok ZŠ</t>
  </si>
  <si>
    <t>Vlastné príjmy poplatky rodičov MŠ</t>
  </si>
  <si>
    <t>Vlastné príjmy - projekt BUKOV ovocie</t>
  </si>
  <si>
    <t>Vlastné príjmy - za stravné réžia</t>
  </si>
  <si>
    <t>Spolu</t>
  </si>
  <si>
    <t>612 002 2</t>
  </si>
  <si>
    <t>612 002 5</t>
  </si>
  <si>
    <t>612 002 6</t>
  </si>
  <si>
    <t>612 002 9</t>
  </si>
  <si>
    <t>Prenesené kompetencie -zo ŠR (mzdy+prevádzka)</t>
  </si>
  <si>
    <t>Prenesené kompetencie - vzdelávacie poukazy</t>
  </si>
  <si>
    <t>PK - príspevok na školu v prírode</t>
  </si>
  <si>
    <t>PK - príspevok na SZP</t>
  </si>
  <si>
    <t>Originálne kompetencie - kapitálové výdavky</t>
  </si>
  <si>
    <t>HN - školské pomôcky</t>
  </si>
  <si>
    <t>ZŠ</t>
  </si>
  <si>
    <t>1AC</t>
  </si>
  <si>
    <t>prac.odevy, obuv</t>
  </si>
  <si>
    <t>poistenie aktiv.činnosť</t>
  </si>
  <si>
    <t>el. energia záchranka</t>
  </si>
  <si>
    <t>632 001 3</t>
  </si>
  <si>
    <t xml:space="preserve">Zriaďovateľ: </t>
  </si>
  <si>
    <t xml:space="preserve"> Obecný úrad Oravská Polhora                           </t>
  </si>
  <si>
    <t xml:space="preserve">Názov rozpočtovej jednotky:  </t>
  </si>
  <si>
    <t xml:space="preserve">Základná škola s materskou školou Oravská Polhora </t>
  </si>
  <si>
    <t>029 47  Oravská Polhora 481</t>
  </si>
  <si>
    <t xml:space="preserve">IČO: </t>
  </si>
  <si>
    <t>Materská škola</t>
  </si>
  <si>
    <t xml:space="preserve">Položky 610 + 620 tvoria mzdy, príplatky a odvody do poisťovni. </t>
  </si>
  <si>
    <t xml:space="preserve">Mzdy sú vypočítané podľa tabuliek platových tarif pedagogických zamestnancov a základnej </t>
  </si>
  <si>
    <t xml:space="preserve">Položky 630 tvoria tovary a služby. </t>
  </si>
  <si>
    <t>Položka 632 003 02 telefón - zahŕňa poplatok za telefón v MŠ a poplatok za internet.</t>
  </si>
  <si>
    <t>Položka 633 006 Všeobecný materiál - zahŕňa nákup kancelárskeho papiera, kancelár. potrieb,</t>
  </si>
  <si>
    <t>tlačív, formulárov, čistiacich, hygienických potrieb, bežný materiál na údržbu, stavebný materiál.</t>
  </si>
  <si>
    <t xml:space="preserve">Položka 633 006 8 - Materiál na údržbu - zahŕňa materiál na bežnú údržbu, napr. farby na maľovku, </t>
  </si>
  <si>
    <t>nákup kľučiek, zásuviek a lišt.</t>
  </si>
  <si>
    <t xml:space="preserve">Položka 633 009 9 - Všeobený materiál ostatný - bežný drobný materiál na údržbu MŠ </t>
  </si>
  <si>
    <t>(lopaty, metly, šroby...)</t>
  </si>
  <si>
    <t xml:space="preserve">VaVZ Položka 633 006 9 Všeobecný materiál a  položka 633 009 Učebné a kompenzačné </t>
  </si>
  <si>
    <t xml:space="preserve">pomôcky - tvoria tématické kútiky, hračky, zariadenia a výukové programy na výchovu </t>
  </si>
  <si>
    <t xml:space="preserve">a vzdelávanie detí v predškolskom veku v MŠ. </t>
  </si>
  <si>
    <t>Položka 633 010 - pracovné odevy, obuv - zahŕňa pracovné odevy, obuv a pomôcky pre MŠ.</t>
  </si>
  <si>
    <t xml:space="preserve">Položka 633 013 - softvér, licencie - zahŕňa pravidelné poplatky na prístupové práva na internete </t>
  </si>
  <si>
    <t>pre vzdelávacie programy, aSc Agendu, a ďalšie programy potrebné pre prácu.</t>
  </si>
  <si>
    <t>Položka 635- Údržba - zahŕňa údržbu elektrospotrebičov, budov, kotolní.</t>
  </si>
  <si>
    <t>Položka 635 006 Údržba budov, objektov a priestorov - práce súvisiace s bežnou údržbou</t>
  </si>
  <si>
    <t>budov, priestorov MŠ.</t>
  </si>
  <si>
    <t>Položka 637 004 - zahŕňa odvoz odpadu v MŠ.</t>
  </si>
  <si>
    <t>Položka 637 004 - revízie a kontroly zariadení - zahŕňa revízie hasiacich prístrojov, elektriky.</t>
  </si>
  <si>
    <t xml:space="preserve">Položka 637 014 - stravovanie - zahŕňa poplatky za stravné pri pracovných cestách, poplatky na </t>
  </si>
  <si>
    <t>stravné lístky vyplatené cez prázdniny a príspevok zamestnávateľa na stravu.</t>
  </si>
  <si>
    <t>Položka 637 015 - Poistenie majetku, osôb, výp. techniky - zahŕňa poplatky za poistné.</t>
  </si>
  <si>
    <t>Základná škola</t>
  </si>
  <si>
    <t>Položky 610 + 620 tvoria mzdy, príplatky a odvody do poisťovni.</t>
  </si>
  <si>
    <t>Položka 632 003 02 telefón - zahŕňa poplatok za telefón v ZŠ.</t>
  </si>
  <si>
    <t>Položka 633 001 - Interiérové vybavenie - zahŕňa nákup nábytku do ZŠ.</t>
  </si>
  <si>
    <t>Položka 633 002 - Výpočtová technika - zahŕňa nákup výpočtovej techniky.</t>
  </si>
  <si>
    <t>Položka 633 004 - Prevádzkové stroje, prístroje - nákup prevádzkových strojov, prístrojov.</t>
  </si>
  <si>
    <t>tlačív, formulárov, čistiacich, hygienických potrieb, bežný materiál na údržbu, stavebný materiál,</t>
  </si>
  <si>
    <t xml:space="preserve">omietky, atď. </t>
  </si>
  <si>
    <t>Položka 633 009 - Knihy, učebné pomôcky - zahŕňa nákup kníh a iných učebných pomôcok.</t>
  </si>
  <si>
    <t>Položka 633 010 - pracovné odevy, obuv - zahŕňa pracovné odevy, obuv a pomôcky pre ZŠ.</t>
  </si>
  <si>
    <t xml:space="preserve"> pre vzdelávacie programy, aSc Agendu, a ďalšie programy potrebné pre prácu.</t>
  </si>
  <si>
    <t xml:space="preserve">Položka 635 - Údržba - zahŕňa údržbu elektrospotrebičov, budov, kotolní. </t>
  </si>
  <si>
    <t>Položka 636 002 - zahŕňa prenájom schránky na pošte.</t>
  </si>
  <si>
    <t>Položka 637 001 - školenia, kurzy, semináre - zahŕňa poplatky za školenia zamestnancov.</t>
  </si>
  <si>
    <t>Položka 637 004 - zahŕňa odvoz odpadu v ZŠ.</t>
  </si>
  <si>
    <t>Položka 637 012 - zahŕňa poplatky banke, poplatky za znečistenie ovzdušia a ostatné poplatky.</t>
  </si>
  <si>
    <t>Položka 637 016 - zahŕňa povinný prídel do sociálneho fondu.</t>
  </si>
  <si>
    <t>Školská jedáleň pri ZŠ</t>
  </si>
  <si>
    <t>Položka 633 001 - Interiérové vybavenie - nákup 2 ks stolov do jedálne.</t>
  </si>
  <si>
    <t xml:space="preserve">Položka 633 004 - Prevádzkové stroje, prístroje a zar. - nákup elektrických zariadení: zakúpenie </t>
  </si>
  <si>
    <t>mixérov a robotov.</t>
  </si>
  <si>
    <t>vybavenia ŠJ.</t>
  </si>
  <si>
    <t>tlačív, formulárov, čistiacich, hygienických potrieb, bežný materiál na údržbu.</t>
  </si>
  <si>
    <t>Položka 633 010 - pracovné odevy, obuv - zahŕňa pracovné odevy, obuv a pomôcky pre ŠJ.</t>
  </si>
  <si>
    <t>Položka 635 - Údržba - zahŕňa údržbu elektrospotrebičov.</t>
  </si>
  <si>
    <t xml:space="preserve">Položka 637 004 - zahŕňa odvoz odpadu v ŠJ, odvoz biologického odpadu v ŠJ, revízie a kontroly </t>
  </si>
  <si>
    <t xml:space="preserve">zariadení v ŠJ a ostatné všeobecné služby. </t>
  </si>
  <si>
    <t xml:space="preserve">Položka 10704 - 637 014 - stravovanie - zahŕňa stavné na hmotnú núdzu od štátu. </t>
  </si>
  <si>
    <t>Školská jedáleň pri MŠ</t>
  </si>
  <si>
    <t>Položka 633 001 - Interiérové vybavenie - zahŕňa šatníkové skrine, stoly, stoličky do jedálne.</t>
  </si>
  <si>
    <t>Položka 633 004 - Prevádzkové stroje, prístroje a zar. - nákup mixéra, robota.</t>
  </si>
  <si>
    <t>Položka 633 006 Všeobecný materiál - zahŕňa nákup kancelárskeho papiera, kancelárs. potrieb,</t>
  </si>
  <si>
    <t>zariadení v ŠJ a ostatné všeobecné služby.</t>
  </si>
  <si>
    <t>Položka 637 012 - zahŕňa poplatok za znečistenie ovzdušia.</t>
  </si>
  <si>
    <t>Školský klub detí</t>
  </si>
  <si>
    <t xml:space="preserve">V ŠKD sú učtované iba elektrická energia, uhlie a povinný prídel do sociálneho fondu. Je tu </t>
  </si>
  <si>
    <t xml:space="preserve">zahŕnutý aj nákup kancelárskeho papiera pre deti a učebných pomôcok. </t>
  </si>
  <si>
    <t xml:space="preserve">V </t>
  </si>
  <si>
    <t>Oravskej Polhore</t>
  </si>
  <si>
    <t>...............................</t>
  </si>
  <si>
    <t>Dňa</t>
  </si>
  <si>
    <t>Mgr. Marta Jurášková</t>
  </si>
  <si>
    <t xml:space="preserve">  riaditeľka ZŠ s MŠ</t>
  </si>
  <si>
    <t>Komentár k návrhu rozpočtu na rok 2018</t>
  </si>
  <si>
    <t>Príloha č. 1</t>
  </si>
  <si>
    <t>stupnice platových taríf ostatných zamestnancov. Pri mzdách je v rozpočte oproti roku 2017</t>
  </si>
  <si>
    <t xml:space="preserve">4,8 %, zvýšenie minimálnej mzdy, otvorenie novej triedy v MŠ v roku 2017, vykonanie l. kvalifikačnej </t>
  </si>
  <si>
    <t>v MŠ.</t>
  </si>
  <si>
    <t xml:space="preserve">Položky 632 001 1 el. energia a 632 001 2 palivo, uhlie boli navýšené z dôvodu zväčšenia priestorov </t>
  </si>
  <si>
    <t>Položka 633 001 Interiérové vybavenie - zakúpenie interaktívnej tabule do tried a PC.</t>
  </si>
  <si>
    <t>Nábytok do MŠ plánujeme zakúpiť aj z finančných prostriedkov od štátu na VaVZ.</t>
  </si>
  <si>
    <t>tlakového čističa.</t>
  </si>
  <si>
    <t>Položka 633 004 - Prevádzkové stroje, prístroje - nákup podlahového stroja na čistenie a</t>
  </si>
  <si>
    <t>Rok 2018</t>
  </si>
  <si>
    <t>4,8 %, zvýšenie minimálnej mzdy.</t>
  </si>
  <si>
    <t>4,8 %, zvýšenie minimálnej mzdy. V ŠJMŠ chceme zamestnať ešte 1 pracovníčku na 26% úväzok.</t>
  </si>
  <si>
    <t>vybavenia ŠJ z dôvodu zvýšenia počtu stravníkov.</t>
  </si>
  <si>
    <t>Položka 713 004 - zahŕňa nákup konvektomatu ( 5 000 €).</t>
  </si>
  <si>
    <t>má vysokoškolské vzdelanie.</t>
  </si>
  <si>
    <t>Mzdové prostriedky sme oproti roku 2017 navýšili z dôvodu, že ped. zamestnankyňa</t>
  </si>
  <si>
    <t>zohľadnené aj zvýšenie platových tabuliek pre nepedagogických zamestnancov od 01.01.2018 o</t>
  </si>
  <si>
    <t>Špeciálne služby</t>
  </si>
  <si>
    <t>72f</t>
  </si>
  <si>
    <t>Poplatky za potraviny a stavné ŠJ</t>
  </si>
  <si>
    <t>09.5.0.</t>
  </si>
  <si>
    <t>skúšky ped. zamastnancov v roku 2017 a plánované vykonanie II. kvalifikačnej skúšky v roku 2018.</t>
  </si>
  <si>
    <t xml:space="preserve">Plolžka 633 006 6 - Materiálové vyb. strav. zariadení - zakúpenie hrncov, tanierov a ostatného </t>
  </si>
  <si>
    <t>Plolžka 633 006 6 - Materiálové vyb. strav. zariadení - zakúpenie hrncov, tanierov a ostatného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</si>
</sst>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0\ _€"/>
    <numFmt numFmtId="174" formatCode="#,##0\ [$€-1]"/>
    <numFmt numFmtId="175" formatCode="#,##0\ &quot;€&quot;"/>
  </numFmts>
  <fonts count="63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6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Arial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8" applyNumberFormat="0" applyAlignment="0" applyProtection="0"/>
    <xf numFmtId="0" fontId="59" fillId="24" borderId="8" applyNumberFormat="0" applyAlignment="0" applyProtection="0"/>
    <xf numFmtId="0" fontId="60" fillId="24" borderId="9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32" borderId="12" xfId="46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33" borderId="0" xfId="0" applyFont="1" applyFill="1" applyAlignment="1">
      <alignment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8" fillId="35" borderId="19" xfId="0" applyNumberFormat="1" applyFont="1" applyFill="1" applyBorder="1" applyAlignment="1">
      <alignment horizontal="right" vertical="center"/>
    </xf>
    <xf numFmtId="3" fontId="8" fillId="36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37" borderId="19" xfId="46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9" fillId="37" borderId="23" xfId="46" applyFont="1" applyFill="1" applyBorder="1" applyAlignment="1">
      <alignment horizontal="center" vertical="center" wrapText="1"/>
      <protection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0" fontId="3" fillId="12" borderId="24" xfId="0" applyFont="1" applyFill="1" applyBorder="1" applyAlignment="1">
      <alignment horizontal="left" vertical="center" wrapText="1"/>
    </xf>
    <xf numFmtId="3" fontId="3" fillId="12" borderId="24" xfId="0" applyNumberFormat="1" applyFont="1" applyFill="1" applyBorder="1" applyAlignment="1">
      <alignment horizontal="right" vertical="center" wrapText="1"/>
    </xf>
    <xf numFmtId="3" fontId="3" fillId="12" borderId="26" xfId="0" applyNumberFormat="1" applyFont="1" applyFill="1" applyBorder="1" applyAlignment="1">
      <alignment horizontal="right" vertical="center" wrapText="1"/>
    </xf>
    <xf numFmtId="3" fontId="2" fillId="34" borderId="14" xfId="0" applyNumberFormat="1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3" fontId="3" fillId="12" borderId="10" xfId="0" applyNumberFormat="1" applyFont="1" applyFill="1" applyBorder="1" applyAlignment="1">
      <alignment horizontal="right" vertical="center" wrapText="1"/>
    </xf>
    <xf numFmtId="0" fontId="2" fillId="12" borderId="14" xfId="0" applyFont="1" applyFill="1" applyBorder="1" applyAlignment="1">
      <alignment vertical="center"/>
    </xf>
    <xf numFmtId="3" fontId="2" fillId="12" borderId="14" xfId="0" applyNumberFormat="1" applyFont="1" applyFill="1" applyBorder="1" applyAlignment="1">
      <alignment horizontal="left" vertical="center"/>
    </xf>
    <xf numFmtId="0" fontId="3" fillId="12" borderId="15" xfId="0" applyFont="1" applyFill="1" applyBorder="1" applyAlignment="1">
      <alignment vertical="center" wrapText="1"/>
    </xf>
    <xf numFmtId="3" fontId="6" fillId="12" borderId="14" xfId="0" applyNumberFormat="1" applyFont="1" applyFill="1" applyBorder="1" applyAlignment="1">
      <alignment horizontal="right" vertical="center"/>
    </xf>
    <xf numFmtId="3" fontId="6" fillId="12" borderId="20" xfId="0" applyNumberFormat="1" applyFont="1" applyFill="1" applyBorder="1" applyAlignment="1">
      <alignment horizontal="right" vertical="center"/>
    </xf>
    <xf numFmtId="0" fontId="9" fillId="37" borderId="27" xfId="46" applyFont="1" applyFill="1" applyBorder="1" applyAlignment="1">
      <alignment horizontal="center" vertical="center" wrapText="1"/>
      <protection/>
    </xf>
    <xf numFmtId="0" fontId="9" fillId="37" borderId="12" xfId="46" applyFont="1" applyFill="1" applyBorder="1" applyAlignment="1">
      <alignment horizontal="center" vertical="center" wrapText="1"/>
      <protection/>
    </xf>
    <xf numFmtId="3" fontId="3" fillId="12" borderId="14" xfId="0" applyNumberFormat="1" applyFont="1" applyFill="1" applyBorder="1" applyAlignment="1">
      <alignment horizontal="right" vertical="center"/>
    </xf>
    <xf numFmtId="3" fontId="3" fillId="12" borderId="17" xfId="0" applyNumberFormat="1" applyFont="1" applyFill="1" applyBorder="1" applyAlignment="1">
      <alignment horizontal="right" vertical="center"/>
    </xf>
    <xf numFmtId="3" fontId="3" fillId="12" borderId="20" xfId="0" applyNumberFormat="1" applyFont="1" applyFill="1" applyBorder="1" applyAlignment="1">
      <alignment horizontal="right" vertical="center"/>
    </xf>
    <xf numFmtId="0" fontId="2" fillId="12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3" fontId="3" fillId="12" borderId="15" xfId="0" applyNumberFormat="1" applyFont="1" applyFill="1" applyBorder="1" applyAlignment="1">
      <alignment horizontal="right" vertical="center" wrapText="1"/>
    </xf>
    <xf numFmtId="3" fontId="3" fillId="12" borderId="21" xfId="0" applyNumberFormat="1" applyFont="1" applyFill="1" applyBorder="1" applyAlignment="1">
      <alignment horizontal="right" vertical="center" wrapText="1"/>
    </xf>
    <xf numFmtId="0" fontId="3" fillId="12" borderId="10" xfId="0" applyFont="1" applyFill="1" applyBorder="1" applyAlignment="1">
      <alignment vertical="center"/>
    </xf>
    <xf numFmtId="0" fontId="3" fillId="12" borderId="10" xfId="0" applyFont="1" applyFill="1" applyBorder="1" applyAlignment="1">
      <alignment horizontal="left" vertical="center"/>
    </xf>
    <xf numFmtId="3" fontId="3" fillId="12" borderId="10" xfId="0" applyNumberFormat="1" applyFont="1" applyFill="1" applyBorder="1" applyAlignment="1">
      <alignment horizontal="right" vertical="center"/>
    </xf>
    <xf numFmtId="3" fontId="3" fillId="12" borderId="15" xfId="0" applyNumberFormat="1" applyFont="1" applyFill="1" applyBorder="1" applyAlignment="1">
      <alignment horizontal="right" vertical="center"/>
    </xf>
    <xf numFmtId="3" fontId="3" fillId="12" borderId="21" xfId="0" applyNumberFormat="1" applyFont="1" applyFill="1" applyBorder="1" applyAlignment="1">
      <alignment horizontal="right" vertical="center"/>
    </xf>
    <xf numFmtId="3" fontId="3" fillId="12" borderId="11" xfId="0" applyNumberFormat="1" applyFont="1" applyFill="1" applyBorder="1" applyAlignment="1">
      <alignment horizontal="right" vertical="center"/>
    </xf>
    <xf numFmtId="3" fontId="3" fillId="12" borderId="10" xfId="0" applyNumberFormat="1" applyFont="1" applyFill="1" applyBorder="1" applyAlignment="1">
      <alignment horizontal="left" vertical="center"/>
    </xf>
    <xf numFmtId="0" fontId="3" fillId="12" borderId="15" xfId="47" applyFont="1" applyFill="1" applyBorder="1" applyAlignment="1">
      <alignment horizontal="left" vertical="center" wrapText="1"/>
      <protection/>
    </xf>
    <xf numFmtId="0" fontId="2" fillId="12" borderId="10" xfId="0" applyFont="1" applyFill="1" applyBorder="1" applyAlignment="1">
      <alignment vertical="center"/>
    </xf>
    <xf numFmtId="0" fontId="3" fillId="12" borderId="15" xfId="0" applyFont="1" applyFill="1" applyBorder="1" applyAlignment="1">
      <alignment horizontal="center" vertical="center" wrapText="1"/>
    </xf>
    <xf numFmtId="3" fontId="3" fillId="38" borderId="28" xfId="0" applyNumberFormat="1" applyFont="1" applyFill="1" applyBorder="1" applyAlignment="1">
      <alignment horizontal="right" vertical="center" wrapText="1"/>
    </xf>
    <xf numFmtId="3" fontId="3" fillId="38" borderId="29" xfId="0" applyNumberFormat="1" applyFont="1" applyFill="1" applyBorder="1" applyAlignment="1">
      <alignment horizontal="right" vertical="center" wrapText="1"/>
    </xf>
    <xf numFmtId="3" fontId="3" fillId="38" borderId="30" xfId="0" applyNumberFormat="1" applyFont="1" applyFill="1" applyBorder="1" applyAlignment="1">
      <alignment horizontal="right" vertical="center" wrapText="1"/>
    </xf>
    <xf numFmtId="3" fontId="3" fillId="38" borderId="24" xfId="0" applyNumberFormat="1" applyFont="1" applyFill="1" applyBorder="1" applyAlignment="1">
      <alignment horizontal="right" vertical="center" wrapText="1"/>
    </xf>
    <xf numFmtId="3" fontId="3" fillId="38" borderId="26" xfId="0" applyNumberFormat="1" applyFont="1" applyFill="1" applyBorder="1" applyAlignment="1">
      <alignment horizontal="right" vertical="center" wrapText="1"/>
    </xf>
    <xf numFmtId="3" fontId="3" fillId="38" borderId="31" xfId="0" applyNumberFormat="1" applyFont="1" applyFill="1" applyBorder="1" applyAlignment="1">
      <alignment horizontal="right" vertical="center" wrapText="1"/>
    </xf>
    <xf numFmtId="3" fontId="3" fillId="38" borderId="32" xfId="0" applyNumberFormat="1" applyFont="1" applyFill="1" applyBorder="1" applyAlignment="1">
      <alignment horizontal="right" vertical="center" wrapText="1"/>
    </xf>
    <xf numFmtId="3" fontId="3" fillId="38" borderId="33" xfId="0" applyNumberFormat="1" applyFont="1" applyFill="1" applyBorder="1" applyAlignment="1">
      <alignment horizontal="right" vertical="center" wrapText="1"/>
    </xf>
    <xf numFmtId="3" fontId="3" fillId="38" borderId="13" xfId="0" applyNumberFormat="1" applyFont="1" applyFill="1" applyBorder="1" applyAlignment="1">
      <alignment horizontal="right" vertical="center" wrapText="1"/>
    </xf>
    <xf numFmtId="3" fontId="3" fillId="38" borderId="25" xfId="0" applyNumberFormat="1" applyFont="1" applyFill="1" applyBorder="1" applyAlignment="1">
      <alignment horizontal="right" vertical="center" wrapText="1"/>
    </xf>
    <xf numFmtId="3" fontId="8" fillId="35" borderId="27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3" fillId="12" borderId="25" xfId="0" applyNumberFormat="1" applyFont="1" applyFill="1" applyBorder="1" applyAlignment="1">
      <alignment horizontal="right" vertical="center" wrapText="1"/>
    </xf>
    <xf numFmtId="3" fontId="6" fillId="12" borderId="17" xfId="0" applyNumberFormat="1" applyFont="1" applyFill="1" applyBorder="1" applyAlignment="1">
      <alignment horizontal="right" vertical="center"/>
    </xf>
    <xf numFmtId="0" fontId="6" fillId="39" borderId="0" xfId="0" applyFont="1" applyFill="1" applyAlignment="1">
      <alignment vertical="center"/>
    </xf>
    <xf numFmtId="0" fontId="9" fillId="39" borderId="12" xfId="46" applyFont="1" applyFill="1" applyBorder="1" applyAlignment="1">
      <alignment horizontal="center" vertical="center" wrapText="1"/>
      <protection/>
    </xf>
    <xf numFmtId="3" fontId="3" fillId="39" borderId="32" xfId="0" applyNumberFormat="1" applyFont="1" applyFill="1" applyBorder="1" applyAlignment="1">
      <alignment horizontal="right" vertical="center" wrapText="1"/>
    </xf>
    <xf numFmtId="3" fontId="3" fillId="39" borderId="15" xfId="0" applyNumberFormat="1" applyFont="1" applyFill="1" applyBorder="1" applyAlignment="1">
      <alignment horizontal="right" vertical="center" wrapText="1"/>
    </xf>
    <xf numFmtId="3" fontId="2" fillId="39" borderId="15" xfId="0" applyNumberFormat="1" applyFont="1" applyFill="1" applyBorder="1" applyAlignment="1">
      <alignment horizontal="right" vertical="center"/>
    </xf>
    <xf numFmtId="3" fontId="3" fillId="39" borderId="15" xfId="0" applyNumberFormat="1" applyFont="1" applyFill="1" applyBorder="1" applyAlignment="1">
      <alignment horizontal="right" vertical="center"/>
    </xf>
    <xf numFmtId="3" fontId="2" fillId="39" borderId="17" xfId="0" applyNumberFormat="1" applyFont="1" applyFill="1" applyBorder="1" applyAlignment="1">
      <alignment horizontal="right" vertical="center"/>
    </xf>
    <xf numFmtId="3" fontId="3" fillId="39" borderId="13" xfId="0" applyNumberFormat="1" applyFont="1" applyFill="1" applyBorder="1" applyAlignment="1">
      <alignment horizontal="right" vertical="center" wrapText="1"/>
    </xf>
    <xf numFmtId="3" fontId="3" fillId="39" borderId="11" xfId="0" applyNumberFormat="1" applyFont="1" applyFill="1" applyBorder="1" applyAlignment="1">
      <alignment horizontal="right" vertical="center"/>
    </xf>
    <xf numFmtId="3" fontId="3" fillId="39" borderId="29" xfId="0" applyNumberFormat="1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3" fontId="2" fillId="39" borderId="25" xfId="0" applyNumberFormat="1" applyFont="1" applyFill="1" applyBorder="1" applyAlignment="1">
      <alignment horizontal="right" vertical="center"/>
    </xf>
    <xf numFmtId="3" fontId="3" fillId="39" borderId="17" xfId="0" applyNumberFormat="1" applyFont="1" applyFill="1" applyBorder="1" applyAlignment="1">
      <alignment horizontal="right" vertical="center"/>
    </xf>
    <xf numFmtId="0" fontId="10" fillId="37" borderId="34" xfId="0" applyFont="1" applyFill="1" applyBorder="1" applyAlignment="1">
      <alignment horizontal="center" vertical="center" wrapText="1"/>
    </xf>
    <xf numFmtId="174" fontId="11" fillId="0" borderId="19" xfId="0" applyNumberFormat="1" applyFont="1" applyFill="1" applyBorder="1" applyAlignment="1">
      <alignment horizontal="center"/>
    </xf>
    <xf numFmtId="174" fontId="12" fillId="0" borderId="19" xfId="0" applyNumberFormat="1" applyFont="1" applyFill="1" applyBorder="1" applyAlignment="1">
      <alignment horizontal="center"/>
    </xf>
    <xf numFmtId="174" fontId="12" fillId="0" borderId="12" xfId="0" applyNumberFormat="1" applyFont="1" applyFill="1" applyBorder="1" applyAlignment="1">
      <alignment horizontal="center"/>
    </xf>
    <xf numFmtId="175" fontId="0" fillId="0" borderId="31" xfId="0" applyNumberFormat="1" applyBorder="1" applyAlignment="1">
      <alignment/>
    </xf>
    <xf numFmtId="175" fontId="0" fillId="0" borderId="33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21" xfId="0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16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15" fillId="0" borderId="3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175" fontId="17" fillId="0" borderId="0" xfId="0" applyNumberFormat="1" applyFont="1" applyAlignment="1">
      <alignment/>
    </xf>
    <xf numFmtId="175" fontId="0" fillId="0" borderId="24" xfId="0" applyNumberFormat="1" applyBorder="1" applyAlignment="1">
      <alignment/>
    </xf>
    <xf numFmtId="175" fontId="0" fillId="0" borderId="26" xfId="0" applyNumberForma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 horizontal="left"/>
    </xf>
    <xf numFmtId="174" fontId="1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74" fontId="14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3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6" fillId="0" borderId="42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75" fontId="43" fillId="0" borderId="45" xfId="0" applyNumberFormat="1" applyFont="1" applyBorder="1" applyAlignment="1">
      <alignment/>
    </xf>
    <xf numFmtId="175" fontId="43" fillId="0" borderId="28" xfId="0" applyNumberFormat="1" applyFont="1" applyBorder="1" applyAlignment="1">
      <alignment/>
    </xf>
    <xf numFmtId="175" fontId="43" fillId="0" borderId="30" xfId="0" applyNumberFormat="1" applyFont="1" applyBorder="1" applyAlignment="1">
      <alignment/>
    </xf>
    <xf numFmtId="175" fontId="41" fillId="0" borderId="19" xfId="0" applyNumberFormat="1" applyFont="1" applyFill="1" applyBorder="1" applyAlignment="1">
      <alignment vertical="center"/>
    </xf>
    <xf numFmtId="175" fontId="22" fillId="0" borderId="19" xfId="0" applyNumberFormat="1" applyFont="1" applyFill="1" applyBorder="1" applyAlignment="1">
      <alignment vertical="center"/>
    </xf>
    <xf numFmtId="175" fontId="22" fillId="0" borderId="12" xfId="0" applyNumberFormat="1" applyFont="1" applyFill="1" applyBorder="1" applyAlignment="1">
      <alignment vertical="center"/>
    </xf>
    <xf numFmtId="175" fontId="33" fillId="0" borderId="0" xfId="0" applyNumberFormat="1" applyFont="1" applyAlignment="1">
      <alignment/>
    </xf>
    <xf numFmtId="0" fontId="2" fillId="32" borderId="23" xfId="46" applyFont="1" applyFill="1" applyBorder="1" applyAlignment="1">
      <alignment horizontal="center" vertical="center"/>
      <protection/>
    </xf>
    <xf numFmtId="0" fontId="2" fillId="32" borderId="19" xfId="46" applyFont="1" applyFill="1" applyBorder="1" applyAlignment="1">
      <alignment horizontal="center" vertical="center" wrapText="1"/>
      <protection/>
    </xf>
    <xf numFmtId="0" fontId="2" fillId="32" borderId="27" xfId="4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5" xfId="47" applyFont="1" applyFill="1" applyBorder="1" applyAlignment="1">
      <alignment horizontal="left" vertical="center" wrapText="1"/>
      <protection/>
    </xf>
    <xf numFmtId="14" fontId="3" fillId="12" borderId="10" xfId="0" applyNumberFormat="1" applyFont="1" applyFill="1" applyBorder="1" applyAlignment="1">
      <alignment vertical="center"/>
    </xf>
    <xf numFmtId="3" fontId="8" fillId="39" borderId="27" xfId="0" applyNumberFormat="1" applyFont="1" applyFill="1" applyBorder="1" applyAlignment="1">
      <alignment horizontal="right" vertical="center"/>
    </xf>
    <xf numFmtId="174" fontId="12" fillId="39" borderId="19" xfId="0" applyNumberFormat="1" applyFont="1" applyFill="1" applyBorder="1" applyAlignment="1">
      <alignment horizontal="center"/>
    </xf>
    <xf numFmtId="175" fontId="0" fillId="39" borderId="31" xfId="0" applyNumberFormat="1" applyFill="1" applyBorder="1" applyAlignment="1">
      <alignment/>
    </xf>
    <xf numFmtId="175" fontId="0" fillId="39" borderId="24" xfId="0" applyNumberFormat="1" applyFill="1" applyBorder="1" applyAlignment="1">
      <alignment/>
    </xf>
    <xf numFmtId="175" fontId="0" fillId="39" borderId="10" xfId="0" applyNumberFormat="1" applyFill="1" applyBorder="1" applyAlignment="1">
      <alignment/>
    </xf>
    <xf numFmtId="175" fontId="0" fillId="39" borderId="16" xfId="0" applyNumberFormat="1" applyFill="1" applyBorder="1" applyAlignment="1">
      <alignment/>
    </xf>
    <xf numFmtId="175" fontId="43" fillId="39" borderId="28" xfId="0" applyNumberFormat="1" applyFont="1" applyFill="1" applyBorder="1" applyAlignment="1">
      <alignment/>
    </xf>
    <xf numFmtId="175" fontId="22" fillId="39" borderId="19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3" fillId="38" borderId="25" xfId="0" applyFont="1" applyFill="1" applyBorder="1" applyAlignment="1">
      <alignment horizontal="left" vertical="center" wrapText="1"/>
    </xf>
    <xf numFmtId="0" fontId="3" fillId="38" borderId="47" xfId="0" applyFont="1" applyFill="1" applyBorder="1" applyAlignment="1">
      <alignment horizontal="left" vertical="center" wrapText="1"/>
    </xf>
    <xf numFmtId="0" fontId="3" fillId="38" borderId="39" xfId="0" applyFont="1" applyFill="1" applyBorder="1" applyAlignment="1">
      <alignment horizontal="left" vertical="center" wrapText="1"/>
    </xf>
    <xf numFmtId="0" fontId="7" fillId="36" borderId="48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left" vertical="center" wrapText="1"/>
    </xf>
    <xf numFmtId="0" fontId="3" fillId="38" borderId="36" xfId="0" applyFont="1" applyFill="1" applyBorder="1" applyAlignment="1">
      <alignment horizontal="left" vertical="center" wrapText="1"/>
    </xf>
    <xf numFmtId="0" fontId="3" fillId="38" borderId="37" xfId="0" applyFont="1" applyFill="1" applyBorder="1" applyAlignment="1">
      <alignment horizontal="left" vertical="center" wrapText="1"/>
    </xf>
    <xf numFmtId="0" fontId="3" fillId="38" borderId="5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4" fillId="0" borderId="51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/>
    </xf>
    <xf numFmtId="0" fontId="13" fillId="0" borderId="46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15</xdr:row>
      <xdr:rowOff>257175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6991350" y="486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5"/>
  <sheetViews>
    <sheetView tabSelected="1" zoomScalePageLayoutView="0" workbookViewId="0" topLeftCell="A1">
      <pane ySplit="3" topLeftCell="A272" activePane="bottomLeft" state="frozen"/>
      <selection pane="topLeft" activeCell="A1" sqref="A1"/>
      <selection pane="bottomLeft" activeCell="F248" sqref="F248"/>
    </sheetView>
  </sheetViews>
  <sheetFormatPr defaultColWidth="9.140625" defaultRowHeight="15" outlineLevelRow="1" outlineLevelCol="1"/>
  <cols>
    <col min="1" max="1" width="3.8515625" style="1" customWidth="1"/>
    <col min="2" max="2" width="7.8515625" style="1" customWidth="1" outlineLevel="1"/>
    <col min="3" max="3" width="6.7109375" style="1" customWidth="1" outlineLevel="1"/>
    <col min="4" max="4" width="10.8515625" style="1" customWidth="1"/>
    <col min="5" max="5" width="17.57421875" style="1" customWidth="1"/>
    <col min="6" max="6" width="8.8515625" style="23" customWidth="1"/>
    <col min="7" max="7" width="8.57421875" style="1" customWidth="1"/>
    <col min="8" max="8" width="9.140625" style="1" customWidth="1"/>
    <col min="9" max="9" width="8.57421875" style="1" customWidth="1"/>
    <col min="10" max="10" width="9.00390625" style="96" customWidth="1"/>
    <col min="11" max="11" width="8.7109375" style="1" customWidth="1"/>
    <col min="12" max="12" width="9.57421875" style="1" customWidth="1"/>
    <col min="13" max="14" width="7.7109375" style="1" customWidth="1" outlineLevel="1"/>
    <col min="15" max="15" width="6.8515625" style="1" customWidth="1" outlineLevel="1"/>
    <col min="16" max="16" width="7.421875" style="1" customWidth="1"/>
    <col min="17" max="17" width="7.00390625" style="1" customWidth="1"/>
    <col min="18" max="18" width="6.7109375" style="1" customWidth="1"/>
    <col min="19" max="19" width="7.421875" style="1" customWidth="1"/>
    <col min="20" max="16384" width="9.140625" style="1" customWidth="1"/>
  </cols>
  <sheetData>
    <row r="1" spans="1:19" ht="23.25" customHeight="1" thickBot="1">
      <c r="A1" s="189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1"/>
    </row>
    <row r="2" ht="18" customHeight="1" thickBot="1">
      <c r="F2" s="40"/>
    </row>
    <row r="3" spans="1:19" ht="30" customHeight="1" thickBot="1">
      <c r="A3" s="166"/>
      <c r="B3" s="167"/>
      <c r="C3" s="167"/>
      <c r="D3" s="167"/>
      <c r="E3" s="168"/>
      <c r="F3" s="59" t="s">
        <v>137</v>
      </c>
      <c r="G3" s="60" t="s">
        <v>147</v>
      </c>
      <c r="H3" s="60" t="s">
        <v>104</v>
      </c>
      <c r="I3" s="60" t="s">
        <v>144</v>
      </c>
      <c r="J3" s="97" t="s">
        <v>132</v>
      </c>
      <c r="K3" s="60" t="s">
        <v>138</v>
      </c>
      <c r="L3" s="60" t="s">
        <v>143</v>
      </c>
      <c r="M3" s="44" t="s">
        <v>137</v>
      </c>
      <c r="N3" s="41" t="s">
        <v>147</v>
      </c>
      <c r="O3" s="109" t="s">
        <v>104</v>
      </c>
      <c r="P3" s="41" t="s">
        <v>148</v>
      </c>
      <c r="Q3" s="41" t="s">
        <v>132</v>
      </c>
      <c r="R3" s="59" t="s">
        <v>138</v>
      </c>
      <c r="S3" s="6" t="s">
        <v>143</v>
      </c>
    </row>
    <row r="4" spans="1:19" ht="14.25" customHeight="1">
      <c r="A4" s="7">
        <v>1</v>
      </c>
      <c r="B4" s="195" t="s">
        <v>127</v>
      </c>
      <c r="C4" s="196"/>
      <c r="D4" s="196"/>
      <c r="E4" s="197"/>
      <c r="F4" s="84">
        <f>F5+F17+F36</f>
        <v>120293</v>
      </c>
      <c r="G4" s="85">
        <f>G5+G17+G36</f>
        <v>142307</v>
      </c>
      <c r="H4" s="85">
        <f>H5+H17+H36+H78</f>
        <v>137848</v>
      </c>
      <c r="I4" s="85">
        <f>I5+I17+I36</f>
        <v>157913.74300000002</v>
      </c>
      <c r="J4" s="98">
        <f>J5+J17+J36</f>
        <v>205052.7475</v>
      </c>
      <c r="K4" s="85">
        <f>K5+K17+K36+K78</f>
        <v>217355.91235</v>
      </c>
      <c r="L4" s="86">
        <f>L5+L17+L36+L78</f>
        <v>230397.26709100005</v>
      </c>
      <c r="M4" s="82">
        <f>M5+M17+M36+M78</f>
        <v>0</v>
      </c>
      <c r="N4" s="82">
        <v>0</v>
      </c>
      <c r="O4" s="82">
        <f>O5+O17+O36+O78</f>
        <v>0</v>
      </c>
      <c r="P4" s="82">
        <f>P5+P17+P36+P78</f>
        <v>0</v>
      </c>
      <c r="Q4" s="82">
        <f>Q5+Q17+Q36+Q78</f>
        <v>0</v>
      </c>
      <c r="R4" s="88">
        <v>0</v>
      </c>
      <c r="S4" s="83">
        <f>S5+S17+S36+S78</f>
        <v>0</v>
      </c>
    </row>
    <row r="5" spans="1:19" ht="45.75" customHeight="1">
      <c r="A5" s="64">
        <v>2</v>
      </c>
      <c r="B5" s="65"/>
      <c r="C5" s="65"/>
      <c r="D5" s="65">
        <v>610</v>
      </c>
      <c r="E5" s="66" t="s">
        <v>47</v>
      </c>
      <c r="F5" s="53">
        <f aca="true" t="shared" si="0" ref="F5:M5">SUM(F6:F16)</f>
        <v>71224</v>
      </c>
      <c r="G5" s="67">
        <f t="shared" si="0"/>
        <v>85080</v>
      </c>
      <c r="H5" s="67">
        <f t="shared" si="0"/>
        <v>84089</v>
      </c>
      <c r="I5" s="67">
        <f>SUM(I6:I16)</f>
        <v>93514</v>
      </c>
      <c r="J5" s="99">
        <f>SUM(J6:J16)</f>
        <v>127005</v>
      </c>
      <c r="K5" s="67">
        <f t="shared" si="0"/>
        <v>134625.3</v>
      </c>
      <c r="L5" s="68">
        <f t="shared" si="0"/>
        <v>142702.81800000003</v>
      </c>
      <c r="M5" s="53">
        <f t="shared" si="0"/>
        <v>0</v>
      </c>
      <c r="N5" s="53">
        <v>0</v>
      </c>
      <c r="O5" s="53">
        <f>SUM(O6:O16)</f>
        <v>0</v>
      </c>
      <c r="P5" s="53">
        <f>SUM(P6:P16)</f>
        <v>0</v>
      </c>
      <c r="Q5" s="53">
        <f>SUM(Q6:Q16)</f>
        <v>0</v>
      </c>
      <c r="R5" s="67">
        <v>0</v>
      </c>
      <c r="S5" s="68">
        <f>SUM(S6:S16)</f>
        <v>0</v>
      </c>
    </row>
    <row r="6" spans="1:19" ht="22.5" hidden="1" outlineLevel="1">
      <c r="A6" s="5">
        <v>3</v>
      </c>
      <c r="B6" s="8">
        <v>41</v>
      </c>
      <c r="C6" s="8" t="s">
        <v>26</v>
      </c>
      <c r="D6" s="9">
        <v>611</v>
      </c>
      <c r="E6" s="16" t="s">
        <v>53</v>
      </c>
      <c r="F6" s="26">
        <v>57399</v>
      </c>
      <c r="G6" s="42">
        <v>69657</v>
      </c>
      <c r="H6" s="42">
        <v>72530</v>
      </c>
      <c r="I6" s="42">
        <v>81955</v>
      </c>
      <c r="J6" s="100">
        <v>109000</v>
      </c>
      <c r="K6" s="42">
        <f>J6*1.06</f>
        <v>115540</v>
      </c>
      <c r="L6" s="35">
        <f aca="true" t="shared" si="1" ref="L6:L35">K6*1.06</f>
        <v>122472.40000000001</v>
      </c>
      <c r="M6" s="29"/>
      <c r="N6" s="29"/>
      <c r="O6" s="29"/>
      <c r="P6" s="29"/>
      <c r="Q6" s="29"/>
      <c r="R6" s="90"/>
      <c r="S6" s="32"/>
    </row>
    <row r="7" spans="1:19" ht="11.25" hidden="1" outlineLevel="1">
      <c r="A7" s="5">
        <v>4</v>
      </c>
      <c r="B7" s="8">
        <v>111</v>
      </c>
      <c r="C7" s="8" t="s">
        <v>26</v>
      </c>
      <c r="D7" s="10">
        <v>612001</v>
      </c>
      <c r="E7" s="16" t="s">
        <v>27</v>
      </c>
      <c r="F7" s="26">
        <v>2413</v>
      </c>
      <c r="G7" s="42">
        <v>2765</v>
      </c>
      <c r="H7" s="42">
        <v>2400</v>
      </c>
      <c r="I7" s="42">
        <v>2400</v>
      </c>
      <c r="J7" s="100">
        <v>2400</v>
      </c>
      <c r="K7" s="42">
        <f aca="true" t="shared" si="2" ref="K7:K16">J7*1.06</f>
        <v>2544</v>
      </c>
      <c r="L7" s="35">
        <f t="shared" si="1"/>
        <v>2696.6400000000003</v>
      </c>
      <c r="M7" s="29"/>
      <c r="N7" s="29"/>
      <c r="O7" s="29"/>
      <c r="P7" s="29"/>
      <c r="Q7" s="29"/>
      <c r="R7" s="90"/>
      <c r="S7" s="32"/>
    </row>
    <row r="8" spans="1:19" ht="11.25" hidden="1" outlineLevel="1">
      <c r="A8" s="5">
        <v>5</v>
      </c>
      <c r="B8" s="8">
        <v>41</v>
      </c>
      <c r="C8" s="8" t="s">
        <v>26</v>
      </c>
      <c r="D8" s="10">
        <v>612001</v>
      </c>
      <c r="E8" s="16" t="s">
        <v>27</v>
      </c>
      <c r="F8" s="26">
        <v>1350</v>
      </c>
      <c r="G8" s="42">
        <v>1423</v>
      </c>
      <c r="H8" s="42">
        <v>1100</v>
      </c>
      <c r="I8" s="42">
        <v>1100</v>
      </c>
      <c r="J8" s="100">
        <v>1100</v>
      </c>
      <c r="K8" s="42">
        <f t="shared" si="2"/>
        <v>1166</v>
      </c>
      <c r="L8" s="35">
        <f t="shared" si="1"/>
        <v>1235.96</v>
      </c>
      <c r="M8" s="29"/>
      <c r="N8" s="29"/>
      <c r="O8" s="29"/>
      <c r="P8" s="29"/>
      <c r="Q8" s="29"/>
      <c r="R8" s="90"/>
      <c r="S8" s="32"/>
    </row>
    <row r="9" spans="1:19" ht="11.25" hidden="1" outlineLevel="1">
      <c r="A9" s="5">
        <v>6</v>
      </c>
      <c r="B9" s="8">
        <v>111</v>
      </c>
      <c r="C9" s="8" t="s">
        <v>26</v>
      </c>
      <c r="D9" s="10">
        <v>612002</v>
      </c>
      <c r="E9" s="16" t="s">
        <v>28</v>
      </c>
      <c r="F9" s="26">
        <v>0</v>
      </c>
      <c r="G9" s="42">
        <v>0</v>
      </c>
      <c r="H9" s="42">
        <v>0</v>
      </c>
      <c r="I9" s="42">
        <v>0</v>
      </c>
      <c r="J9" s="100">
        <v>0</v>
      </c>
      <c r="K9" s="42">
        <f t="shared" si="2"/>
        <v>0</v>
      </c>
      <c r="L9" s="35">
        <f t="shared" si="1"/>
        <v>0</v>
      </c>
      <c r="M9" s="29"/>
      <c r="N9" s="29"/>
      <c r="O9" s="29"/>
      <c r="P9" s="29"/>
      <c r="Q9" s="29"/>
      <c r="R9" s="90"/>
      <c r="S9" s="32"/>
    </row>
    <row r="10" spans="1:19" ht="11.25" hidden="1" outlineLevel="1">
      <c r="A10" s="5">
        <v>7</v>
      </c>
      <c r="B10" s="8">
        <v>41</v>
      </c>
      <c r="C10" s="8" t="s">
        <v>26</v>
      </c>
      <c r="D10" s="10" t="s">
        <v>165</v>
      </c>
      <c r="E10" s="16" t="s">
        <v>72</v>
      </c>
      <c r="F10" s="26">
        <v>0</v>
      </c>
      <c r="G10" s="42">
        <v>1328</v>
      </c>
      <c r="H10" s="42">
        <v>0</v>
      </c>
      <c r="I10" s="42">
        <v>0</v>
      </c>
      <c r="J10" s="100">
        <v>1200</v>
      </c>
      <c r="K10" s="42">
        <f t="shared" si="2"/>
        <v>1272</v>
      </c>
      <c r="L10" s="35">
        <f t="shared" si="1"/>
        <v>1348.3200000000002</v>
      </c>
      <c r="M10" s="29"/>
      <c r="N10" s="29"/>
      <c r="O10" s="29"/>
      <c r="P10" s="29"/>
      <c r="Q10" s="29"/>
      <c r="R10" s="90"/>
      <c r="S10" s="32"/>
    </row>
    <row r="11" spans="1:19" ht="11.25" hidden="1" outlineLevel="1">
      <c r="A11" s="5">
        <v>8</v>
      </c>
      <c r="B11" s="8">
        <v>41</v>
      </c>
      <c r="C11" s="8" t="s">
        <v>26</v>
      </c>
      <c r="D11" s="10" t="s">
        <v>166</v>
      </c>
      <c r="E11" s="16" t="s">
        <v>145</v>
      </c>
      <c r="F11" s="26">
        <v>0</v>
      </c>
      <c r="G11" s="42">
        <v>0</v>
      </c>
      <c r="H11" s="42">
        <v>0</v>
      </c>
      <c r="I11" s="42">
        <v>0</v>
      </c>
      <c r="J11" s="100">
        <v>3500</v>
      </c>
      <c r="K11" s="42">
        <f t="shared" si="2"/>
        <v>3710</v>
      </c>
      <c r="L11" s="35">
        <f t="shared" si="1"/>
        <v>3932.6000000000004</v>
      </c>
      <c r="M11" s="29"/>
      <c r="N11" s="29"/>
      <c r="O11" s="29"/>
      <c r="P11" s="29"/>
      <c r="Q11" s="29"/>
      <c r="R11" s="90"/>
      <c r="S11" s="32"/>
    </row>
    <row r="12" spans="1:19" ht="11.25" hidden="1" outlineLevel="1">
      <c r="A12" s="5">
        <v>9</v>
      </c>
      <c r="B12" s="8">
        <v>41</v>
      </c>
      <c r="C12" s="8" t="s">
        <v>26</v>
      </c>
      <c r="D12" s="10" t="s">
        <v>167</v>
      </c>
      <c r="E12" s="16" t="s">
        <v>146</v>
      </c>
      <c r="F12" s="26">
        <v>0</v>
      </c>
      <c r="G12" s="42">
        <v>0</v>
      </c>
      <c r="H12" s="42">
        <v>0</v>
      </c>
      <c r="I12" s="42">
        <v>0</v>
      </c>
      <c r="J12" s="100">
        <v>7400</v>
      </c>
      <c r="K12" s="42">
        <f t="shared" si="2"/>
        <v>7844</v>
      </c>
      <c r="L12" s="35">
        <f t="shared" si="1"/>
        <v>8314.640000000001</v>
      </c>
      <c r="M12" s="29"/>
      <c r="N12" s="29"/>
      <c r="O12" s="29"/>
      <c r="P12" s="29"/>
      <c r="Q12" s="29"/>
      <c r="R12" s="90"/>
      <c r="S12" s="32"/>
    </row>
    <row r="13" spans="1:19" ht="11.25" hidden="1" outlineLevel="1">
      <c r="A13" s="5">
        <v>10</v>
      </c>
      <c r="B13" s="8">
        <v>41</v>
      </c>
      <c r="C13" s="8" t="s">
        <v>26</v>
      </c>
      <c r="D13" s="10" t="s">
        <v>168</v>
      </c>
      <c r="E13" s="16" t="s">
        <v>28</v>
      </c>
      <c r="F13" s="26">
        <v>6405</v>
      </c>
      <c r="G13" s="42">
        <v>5323</v>
      </c>
      <c r="H13" s="42">
        <v>6000</v>
      </c>
      <c r="I13" s="42">
        <v>6000</v>
      </c>
      <c r="J13" s="100">
        <v>1000</v>
      </c>
      <c r="K13" s="42">
        <f t="shared" si="2"/>
        <v>1060</v>
      </c>
      <c r="L13" s="35">
        <f t="shared" si="1"/>
        <v>1123.6000000000001</v>
      </c>
      <c r="M13" s="29"/>
      <c r="N13" s="29"/>
      <c r="O13" s="29"/>
      <c r="P13" s="29"/>
      <c r="Q13" s="29"/>
      <c r="R13" s="90"/>
      <c r="S13" s="32"/>
    </row>
    <row r="14" spans="1:19" ht="11.25" hidden="1" outlineLevel="1">
      <c r="A14" s="5">
        <v>11</v>
      </c>
      <c r="B14" s="8">
        <v>41</v>
      </c>
      <c r="C14" s="8" t="s">
        <v>26</v>
      </c>
      <c r="D14" s="10">
        <v>616</v>
      </c>
      <c r="E14" s="16" t="s">
        <v>54</v>
      </c>
      <c r="F14" s="26">
        <v>0</v>
      </c>
      <c r="G14" s="42">
        <v>0</v>
      </c>
      <c r="H14" s="42">
        <v>0</v>
      </c>
      <c r="I14" s="42">
        <v>0</v>
      </c>
      <c r="J14" s="100">
        <v>250</v>
      </c>
      <c r="K14" s="42">
        <f t="shared" si="2"/>
        <v>265</v>
      </c>
      <c r="L14" s="35">
        <f t="shared" si="1"/>
        <v>280.90000000000003</v>
      </c>
      <c r="M14" s="29"/>
      <c r="N14" s="29"/>
      <c r="O14" s="29"/>
      <c r="P14" s="29"/>
      <c r="Q14" s="29"/>
      <c r="R14" s="90"/>
      <c r="S14" s="32"/>
    </row>
    <row r="15" spans="1:19" ht="11.25" hidden="1" outlineLevel="1">
      <c r="A15" s="5">
        <v>12</v>
      </c>
      <c r="B15" s="8">
        <v>111</v>
      </c>
      <c r="C15" s="8" t="s">
        <v>26</v>
      </c>
      <c r="D15" s="10">
        <v>614</v>
      </c>
      <c r="E15" s="16" t="s">
        <v>108</v>
      </c>
      <c r="F15" s="26">
        <v>0</v>
      </c>
      <c r="G15" s="42">
        <v>840</v>
      </c>
      <c r="H15" s="42">
        <v>0</v>
      </c>
      <c r="I15" s="42">
        <v>0</v>
      </c>
      <c r="J15" s="100">
        <v>0</v>
      </c>
      <c r="K15" s="42">
        <f t="shared" si="2"/>
        <v>0</v>
      </c>
      <c r="L15" s="35">
        <f t="shared" si="1"/>
        <v>0</v>
      </c>
      <c r="M15" s="29"/>
      <c r="N15" s="29"/>
      <c r="O15" s="29"/>
      <c r="P15" s="29"/>
      <c r="Q15" s="29"/>
      <c r="R15" s="90"/>
      <c r="S15" s="32"/>
    </row>
    <row r="16" spans="1:19" ht="11.25" hidden="1" outlineLevel="1">
      <c r="A16" s="5">
        <v>13</v>
      </c>
      <c r="B16" s="8">
        <v>41</v>
      </c>
      <c r="C16" s="8" t="s">
        <v>26</v>
      </c>
      <c r="D16" s="10">
        <v>614</v>
      </c>
      <c r="E16" s="16" t="s">
        <v>55</v>
      </c>
      <c r="F16" s="26">
        <v>3657</v>
      </c>
      <c r="G16" s="42">
        <v>3744</v>
      </c>
      <c r="H16" s="42">
        <v>2059</v>
      </c>
      <c r="I16" s="42">
        <v>2059</v>
      </c>
      <c r="J16" s="100">
        <v>1155</v>
      </c>
      <c r="K16" s="42">
        <f t="shared" si="2"/>
        <v>1224.3</v>
      </c>
      <c r="L16" s="35">
        <f t="shared" si="1"/>
        <v>1297.758</v>
      </c>
      <c r="M16" s="29"/>
      <c r="N16" s="29"/>
      <c r="O16" s="29"/>
      <c r="P16" s="29"/>
      <c r="Q16" s="29"/>
      <c r="R16" s="90"/>
      <c r="S16" s="32"/>
    </row>
    <row r="17" spans="1:19" ht="21" collapsed="1">
      <c r="A17" s="5">
        <v>14</v>
      </c>
      <c r="B17" s="69"/>
      <c r="C17" s="69" t="s">
        <v>26</v>
      </c>
      <c r="D17" s="70">
        <v>620</v>
      </c>
      <c r="E17" s="56" t="s">
        <v>48</v>
      </c>
      <c r="F17" s="71">
        <f aca="true" t="shared" si="3" ref="F17:K17">SUM(F18:F35)</f>
        <v>25797</v>
      </c>
      <c r="G17" s="72">
        <f t="shared" si="3"/>
        <v>29323</v>
      </c>
      <c r="H17" s="72">
        <f t="shared" si="3"/>
        <v>29969</v>
      </c>
      <c r="I17" s="72">
        <f>SUM(I18:I35)</f>
        <v>32349.743000000002</v>
      </c>
      <c r="J17" s="101">
        <f>SUM(J18:J35)</f>
        <v>45067.747500000005</v>
      </c>
      <c r="K17" s="72">
        <f t="shared" si="3"/>
        <v>47771.81234999999</v>
      </c>
      <c r="L17" s="73">
        <f aca="true" t="shared" si="4" ref="L17:S17">SUM(L18:L35)</f>
        <v>50638.121091</v>
      </c>
      <c r="M17" s="71">
        <f t="shared" si="4"/>
        <v>0</v>
      </c>
      <c r="N17" s="71">
        <v>0</v>
      </c>
      <c r="O17" s="71">
        <f t="shared" si="4"/>
        <v>0</v>
      </c>
      <c r="P17" s="71">
        <f t="shared" si="4"/>
        <v>0</v>
      </c>
      <c r="Q17" s="71">
        <f t="shared" si="4"/>
        <v>0</v>
      </c>
      <c r="R17" s="72">
        <v>0</v>
      </c>
      <c r="S17" s="73">
        <f t="shared" si="4"/>
        <v>0</v>
      </c>
    </row>
    <row r="18" spans="1:19" ht="11.25" hidden="1" outlineLevel="1">
      <c r="A18" s="5">
        <v>15</v>
      </c>
      <c r="B18" s="8">
        <v>41</v>
      </c>
      <c r="C18" s="8" t="s">
        <v>26</v>
      </c>
      <c r="D18" s="9">
        <v>621</v>
      </c>
      <c r="E18" s="16" t="s">
        <v>56</v>
      </c>
      <c r="F18" s="26">
        <v>5666</v>
      </c>
      <c r="G18" s="42">
        <v>7217</v>
      </c>
      <c r="H18" s="42">
        <v>6043</v>
      </c>
      <c r="I18" s="42">
        <v>8438</v>
      </c>
      <c r="J18" s="100">
        <v>11919</v>
      </c>
      <c r="K18" s="42">
        <f>J18*1.06</f>
        <v>12634.140000000001</v>
      </c>
      <c r="L18" s="35">
        <f>K18*1.06</f>
        <v>13392.188400000003</v>
      </c>
      <c r="M18" s="29"/>
      <c r="N18" s="29"/>
      <c r="O18" s="29"/>
      <c r="P18" s="29"/>
      <c r="Q18" s="29"/>
      <c r="R18" s="90"/>
      <c r="S18" s="32"/>
    </row>
    <row r="19" spans="1:19" ht="11.25" hidden="1" outlineLevel="1">
      <c r="A19" s="5">
        <v>16</v>
      </c>
      <c r="B19" s="8">
        <v>111</v>
      </c>
      <c r="C19" s="8" t="s">
        <v>26</v>
      </c>
      <c r="D19" s="9">
        <v>621</v>
      </c>
      <c r="E19" s="16" t="s">
        <v>56</v>
      </c>
      <c r="F19" s="26">
        <v>0</v>
      </c>
      <c r="G19" s="42">
        <v>361</v>
      </c>
      <c r="H19" s="42">
        <v>0</v>
      </c>
      <c r="I19" s="42">
        <v>0</v>
      </c>
      <c r="J19" s="100">
        <v>0</v>
      </c>
      <c r="K19" s="42">
        <f aca="true" t="shared" si="5" ref="K19:K35">J19*1.06</f>
        <v>0</v>
      </c>
      <c r="L19" s="35">
        <f t="shared" si="1"/>
        <v>0</v>
      </c>
      <c r="M19" s="29"/>
      <c r="N19" s="29"/>
      <c r="O19" s="29"/>
      <c r="P19" s="29"/>
      <c r="Q19" s="29"/>
      <c r="R19" s="90"/>
      <c r="S19" s="32"/>
    </row>
    <row r="20" spans="1:19" ht="22.5" hidden="1" outlineLevel="1">
      <c r="A20" s="5">
        <v>17</v>
      </c>
      <c r="B20" s="8">
        <v>41</v>
      </c>
      <c r="C20" s="8" t="s">
        <v>26</v>
      </c>
      <c r="D20" s="9">
        <v>623</v>
      </c>
      <c r="E20" s="16" t="s">
        <v>57</v>
      </c>
      <c r="F20" s="26">
        <v>1595</v>
      </c>
      <c r="G20" s="42">
        <v>636</v>
      </c>
      <c r="H20" s="42">
        <v>2366</v>
      </c>
      <c r="I20" s="42">
        <v>0</v>
      </c>
      <c r="J20" s="100">
        <v>761</v>
      </c>
      <c r="K20" s="42">
        <f t="shared" si="5"/>
        <v>806.6600000000001</v>
      </c>
      <c r="L20" s="35">
        <f t="shared" si="1"/>
        <v>855.0596000000002</v>
      </c>
      <c r="M20" s="29"/>
      <c r="N20" s="29"/>
      <c r="O20" s="29"/>
      <c r="P20" s="29"/>
      <c r="Q20" s="29"/>
      <c r="R20" s="90"/>
      <c r="S20" s="32"/>
    </row>
    <row r="21" spans="1:19" ht="22.5" hidden="1" outlineLevel="1">
      <c r="A21" s="5">
        <v>18</v>
      </c>
      <c r="B21" s="8">
        <v>111</v>
      </c>
      <c r="C21" s="8" t="s">
        <v>26</v>
      </c>
      <c r="D21" s="9">
        <v>623</v>
      </c>
      <c r="E21" s="16" t="s">
        <v>57</v>
      </c>
      <c r="F21" s="26">
        <v>0</v>
      </c>
      <c r="G21" s="42">
        <v>0</v>
      </c>
      <c r="H21" s="42">
        <v>0</v>
      </c>
      <c r="I21" s="42">
        <v>0</v>
      </c>
      <c r="J21" s="100">
        <v>0</v>
      </c>
      <c r="K21" s="42">
        <f t="shared" si="5"/>
        <v>0</v>
      </c>
      <c r="L21" s="35">
        <f t="shared" si="1"/>
        <v>0</v>
      </c>
      <c r="M21" s="29"/>
      <c r="N21" s="29"/>
      <c r="O21" s="29"/>
      <c r="P21" s="29"/>
      <c r="Q21" s="29"/>
      <c r="R21" s="90"/>
      <c r="S21" s="32"/>
    </row>
    <row r="22" spans="1:19" ht="11.25" hidden="1" outlineLevel="1">
      <c r="A22" s="5">
        <v>19</v>
      </c>
      <c r="B22" s="8">
        <v>41</v>
      </c>
      <c r="C22" s="8" t="s">
        <v>26</v>
      </c>
      <c r="D22" s="9" t="s">
        <v>0</v>
      </c>
      <c r="E22" s="16" t="s">
        <v>1</v>
      </c>
      <c r="F22" s="26">
        <v>1020</v>
      </c>
      <c r="G22" s="42">
        <v>1140</v>
      </c>
      <c r="H22" s="42">
        <v>1177</v>
      </c>
      <c r="I22" s="42">
        <f>I5*0.014</f>
        <v>1309.1960000000001</v>
      </c>
      <c r="J22" s="100">
        <f>J5*0.014</f>
        <v>1778.07</v>
      </c>
      <c r="K22" s="42">
        <f t="shared" si="5"/>
        <v>1884.7542</v>
      </c>
      <c r="L22" s="35">
        <f t="shared" si="1"/>
        <v>1997.8394520000002</v>
      </c>
      <c r="M22" s="29"/>
      <c r="N22" s="29"/>
      <c r="O22" s="29"/>
      <c r="P22" s="29"/>
      <c r="Q22" s="29"/>
      <c r="R22" s="90"/>
      <c r="S22" s="32"/>
    </row>
    <row r="23" spans="1:19" ht="11.25" hidden="1" outlineLevel="1">
      <c r="A23" s="5">
        <v>20</v>
      </c>
      <c r="B23" s="8">
        <v>111</v>
      </c>
      <c r="C23" s="8" t="s">
        <v>26</v>
      </c>
      <c r="D23" s="10">
        <v>625001</v>
      </c>
      <c r="E23" s="16" t="s">
        <v>1</v>
      </c>
      <c r="F23" s="26">
        <v>0</v>
      </c>
      <c r="G23" s="42">
        <v>50</v>
      </c>
      <c r="H23" s="42">
        <v>0</v>
      </c>
      <c r="I23" s="42">
        <v>0</v>
      </c>
      <c r="J23" s="100">
        <v>0</v>
      </c>
      <c r="K23" s="42">
        <f t="shared" si="5"/>
        <v>0</v>
      </c>
      <c r="L23" s="35">
        <f t="shared" si="1"/>
        <v>0</v>
      </c>
      <c r="M23" s="29"/>
      <c r="N23" s="29"/>
      <c r="O23" s="29"/>
      <c r="P23" s="29"/>
      <c r="Q23" s="29"/>
      <c r="R23" s="90"/>
      <c r="S23" s="32"/>
    </row>
    <row r="24" spans="1:19" ht="11.25" hidden="1" outlineLevel="1">
      <c r="A24" s="5">
        <v>21</v>
      </c>
      <c r="B24" s="8">
        <v>41</v>
      </c>
      <c r="C24" s="8" t="s">
        <v>26</v>
      </c>
      <c r="D24" s="9" t="s">
        <v>2</v>
      </c>
      <c r="E24" s="16" t="s">
        <v>3</v>
      </c>
      <c r="F24" s="26">
        <v>10206</v>
      </c>
      <c r="G24" s="42">
        <v>11406</v>
      </c>
      <c r="H24" s="42">
        <v>11772</v>
      </c>
      <c r="I24" s="42">
        <f>I5*0.14</f>
        <v>13091.960000000001</v>
      </c>
      <c r="J24" s="100">
        <f>J5*0.14</f>
        <v>17780.7</v>
      </c>
      <c r="K24" s="42">
        <f t="shared" si="5"/>
        <v>18847.542</v>
      </c>
      <c r="L24" s="35">
        <f t="shared" si="1"/>
        <v>19978.39452</v>
      </c>
      <c r="M24" s="29"/>
      <c r="N24" s="29"/>
      <c r="O24" s="29"/>
      <c r="P24" s="29"/>
      <c r="Q24" s="29"/>
      <c r="R24" s="90"/>
      <c r="S24" s="32"/>
    </row>
    <row r="25" spans="1:19" ht="11.25" hidden="1" outlineLevel="1">
      <c r="A25" s="5">
        <v>22</v>
      </c>
      <c r="B25" s="8">
        <v>111</v>
      </c>
      <c r="C25" s="8" t="s">
        <v>26</v>
      </c>
      <c r="D25" s="10">
        <v>625002</v>
      </c>
      <c r="E25" s="16" t="s">
        <v>3</v>
      </c>
      <c r="F25" s="26">
        <v>0</v>
      </c>
      <c r="G25" s="42">
        <v>505</v>
      </c>
      <c r="H25" s="42">
        <v>0</v>
      </c>
      <c r="I25" s="42">
        <v>0</v>
      </c>
      <c r="J25" s="100">
        <v>0</v>
      </c>
      <c r="K25" s="42">
        <f t="shared" si="5"/>
        <v>0</v>
      </c>
      <c r="L25" s="35">
        <f t="shared" si="1"/>
        <v>0</v>
      </c>
      <c r="M25" s="29"/>
      <c r="N25" s="29"/>
      <c r="O25" s="29"/>
      <c r="P25" s="29"/>
      <c r="Q25" s="29"/>
      <c r="R25" s="90"/>
      <c r="S25" s="32"/>
    </row>
    <row r="26" spans="1:19" ht="11.25" hidden="1" outlineLevel="1">
      <c r="A26" s="5">
        <v>23</v>
      </c>
      <c r="B26" s="8">
        <v>41</v>
      </c>
      <c r="C26" s="8" t="s">
        <v>26</v>
      </c>
      <c r="D26" s="10">
        <v>625003</v>
      </c>
      <c r="E26" s="16" t="s">
        <v>4</v>
      </c>
      <c r="F26" s="26">
        <v>583</v>
      </c>
      <c r="G26" s="42">
        <v>651</v>
      </c>
      <c r="H26" s="42">
        <v>673</v>
      </c>
      <c r="I26" s="42">
        <f>I5*0.008</f>
        <v>748.112</v>
      </c>
      <c r="J26" s="100">
        <f>J5*0.008</f>
        <v>1016.0400000000001</v>
      </c>
      <c r="K26" s="42">
        <f t="shared" si="5"/>
        <v>1077.0024</v>
      </c>
      <c r="L26" s="35">
        <f t="shared" si="1"/>
        <v>1141.622544</v>
      </c>
      <c r="M26" s="29"/>
      <c r="N26" s="29"/>
      <c r="O26" s="29"/>
      <c r="P26" s="29"/>
      <c r="Q26" s="29"/>
      <c r="R26" s="90"/>
      <c r="S26" s="32"/>
    </row>
    <row r="27" spans="1:19" ht="11.25" hidden="1" outlineLevel="1">
      <c r="A27" s="5">
        <v>24</v>
      </c>
      <c r="B27" s="8">
        <v>111</v>
      </c>
      <c r="C27" s="8" t="s">
        <v>26</v>
      </c>
      <c r="D27" s="10">
        <v>625003</v>
      </c>
      <c r="E27" s="16" t="s">
        <v>4</v>
      </c>
      <c r="F27" s="26">
        <v>0</v>
      </c>
      <c r="G27" s="42">
        <v>29</v>
      </c>
      <c r="H27" s="42">
        <v>0</v>
      </c>
      <c r="I27" s="42">
        <v>0</v>
      </c>
      <c r="J27" s="100">
        <v>0</v>
      </c>
      <c r="K27" s="42">
        <f t="shared" si="5"/>
        <v>0</v>
      </c>
      <c r="L27" s="35">
        <f t="shared" si="1"/>
        <v>0</v>
      </c>
      <c r="M27" s="29"/>
      <c r="N27" s="29"/>
      <c r="O27" s="29"/>
      <c r="P27" s="29"/>
      <c r="Q27" s="29"/>
      <c r="R27" s="90"/>
      <c r="S27" s="32"/>
    </row>
    <row r="28" spans="1:19" ht="11.25" hidden="1" outlineLevel="1">
      <c r="A28" s="5">
        <v>25</v>
      </c>
      <c r="B28" s="8">
        <v>41</v>
      </c>
      <c r="C28" s="8" t="s">
        <v>26</v>
      </c>
      <c r="D28" s="10">
        <v>625004</v>
      </c>
      <c r="E28" s="16" t="s">
        <v>5</v>
      </c>
      <c r="F28" s="26">
        <v>2028</v>
      </c>
      <c r="G28" s="42">
        <v>1937</v>
      </c>
      <c r="H28" s="42">
        <v>2523</v>
      </c>
      <c r="I28" s="42">
        <f>I5*0.03</f>
        <v>2805.42</v>
      </c>
      <c r="J28" s="100">
        <f>J5*0.03</f>
        <v>3810.1499999999996</v>
      </c>
      <c r="K28" s="42">
        <f t="shared" si="5"/>
        <v>4038.759</v>
      </c>
      <c r="L28" s="35">
        <f t="shared" si="1"/>
        <v>4281.08454</v>
      </c>
      <c r="M28" s="29"/>
      <c r="N28" s="29"/>
      <c r="O28" s="29"/>
      <c r="P28" s="29"/>
      <c r="Q28" s="29"/>
      <c r="R28" s="90"/>
      <c r="S28" s="32"/>
    </row>
    <row r="29" spans="1:19" ht="11.25" hidden="1" outlineLevel="1">
      <c r="A29" s="5">
        <v>26</v>
      </c>
      <c r="B29" s="8">
        <v>111</v>
      </c>
      <c r="C29" s="8" t="s">
        <v>26</v>
      </c>
      <c r="D29" s="10">
        <v>625004</v>
      </c>
      <c r="E29" s="16" t="s">
        <v>5</v>
      </c>
      <c r="F29" s="26">
        <v>0</v>
      </c>
      <c r="G29" s="42">
        <v>108</v>
      </c>
      <c r="H29" s="42">
        <v>0</v>
      </c>
      <c r="I29" s="42">
        <v>0</v>
      </c>
      <c r="J29" s="100">
        <v>0</v>
      </c>
      <c r="K29" s="42">
        <f t="shared" si="5"/>
        <v>0</v>
      </c>
      <c r="L29" s="35">
        <f t="shared" si="1"/>
        <v>0</v>
      </c>
      <c r="M29" s="29"/>
      <c r="N29" s="29"/>
      <c r="O29" s="29"/>
      <c r="P29" s="29"/>
      <c r="Q29" s="29"/>
      <c r="R29" s="90"/>
      <c r="S29" s="32"/>
    </row>
    <row r="30" spans="1:19" ht="11.25" hidden="1" outlineLevel="1">
      <c r="A30" s="5">
        <v>27</v>
      </c>
      <c r="B30" s="8">
        <v>41</v>
      </c>
      <c r="C30" s="8" t="s">
        <v>26</v>
      </c>
      <c r="D30" s="10">
        <v>625005</v>
      </c>
      <c r="E30" s="16" t="s">
        <v>6</v>
      </c>
      <c r="F30" s="26">
        <v>676</v>
      </c>
      <c r="G30" s="42">
        <v>635</v>
      </c>
      <c r="H30" s="42">
        <v>841</v>
      </c>
      <c r="I30" s="42">
        <f>I5*0.01</f>
        <v>935.14</v>
      </c>
      <c r="J30" s="100">
        <f>J5*0.01</f>
        <v>1270.05</v>
      </c>
      <c r="K30" s="42">
        <f t="shared" si="5"/>
        <v>1346.253</v>
      </c>
      <c r="L30" s="35">
        <f t="shared" si="1"/>
        <v>1427.02818</v>
      </c>
      <c r="M30" s="29"/>
      <c r="N30" s="29"/>
      <c r="O30" s="29"/>
      <c r="P30" s="29"/>
      <c r="Q30" s="29"/>
      <c r="R30" s="90"/>
      <c r="S30" s="32"/>
    </row>
    <row r="31" spans="1:19" ht="11.25" hidden="1" outlineLevel="1">
      <c r="A31" s="5">
        <v>28</v>
      </c>
      <c r="B31" s="8">
        <v>111</v>
      </c>
      <c r="C31" s="8" t="s">
        <v>26</v>
      </c>
      <c r="D31" s="10">
        <v>625005</v>
      </c>
      <c r="E31" s="16" t="s">
        <v>6</v>
      </c>
      <c r="F31" s="26">
        <v>0</v>
      </c>
      <c r="G31" s="42">
        <v>36</v>
      </c>
      <c r="H31" s="42">
        <v>0</v>
      </c>
      <c r="I31" s="42">
        <v>0</v>
      </c>
      <c r="J31" s="100">
        <v>0</v>
      </c>
      <c r="K31" s="42">
        <f t="shared" si="5"/>
        <v>0</v>
      </c>
      <c r="L31" s="35">
        <f t="shared" si="1"/>
        <v>0</v>
      </c>
      <c r="M31" s="29"/>
      <c r="N31" s="29"/>
      <c r="O31" s="29"/>
      <c r="P31" s="29"/>
      <c r="Q31" s="29"/>
      <c r="R31" s="90"/>
      <c r="S31" s="32"/>
    </row>
    <row r="32" spans="1:19" ht="11.25" hidden="1" outlineLevel="1">
      <c r="A32" s="5">
        <v>29</v>
      </c>
      <c r="B32" s="8">
        <v>41</v>
      </c>
      <c r="C32" s="8" t="s">
        <v>26</v>
      </c>
      <c r="D32" s="10">
        <v>625006</v>
      </c>
      <c r="E32" s="12" t="s">
        <v>29</v>
      </c>
      <c r="F32" s="26">
        <v>0</v>
      </c>
      <c r="G32" s="42">
        <v>0</v>
      </c>
      <c r="H32" s="42">
        <v>0</v>
      </c>
      <c r="I32" s="42">
        <v>0</v>
      </c>
      <c r="J32" s="100">
        <v>0</v>
      </c>
      <c r="K32" s="42">
        <f t="shared" si="5"/>
        <v>0</v>
      </c>
      <c r="L32" s="35">
        <f t="shared" si="1"/>
        <v>0</v>
      </c>
      <c r="M32" s="29"/>
      <c r="N32" s="29"/>
      <c r="O32" s="29"/>
      <c r="P32" s="29"/>
      <c r="Q32" s="29"/>
      <c r="R32" s="90"/>
      <c r="S32" s="32"/>
    </row>
    <row r="33" spans="1:19" ht="22.5" hidden="1" outlineLevel="1">
      <c r="A33" s="5">
        <v>30</v>
      </c>
      <c r="B33" s="8">
        <v>41</v>
      </c>
      <c r="C33" s="8" t="s">
        <v>26</v>
      </c>
      <c r="D33" s="10">
        <v>625007</v>
      </c>
      <c r="E33" s="16" t="s">
        <v>8</v>
      </c>
      <c r="F33" s="26">
        <v>3462</v>
      </c>
      <c r="G33" s="42">
        <v>3870</v>
      </c>
      <c r="H33" s="42">
        <v>3994</v>
      </c>
      <c r="I33" s="42">
        <f>I5*0.0475</f>
        <v>4441.915</v>
      </c>
      <c r="J33" s="100">
        <f>J5*0.0475</f>
        <v>6032.7375</v>
      </c>
      <c r="K33" s="42">
        <f t="shared" si="5"/>
        <v>6394.70175</v>
      </c>
      <c r="L33" s="35">
        <f t="shared" si="1"/>
        <v>6778.383855000001</v>
      </c>
      <c r="M33" s="36"/>
      <c r="N33" s="36"/>
      <c r="O33" s="36"/>
      <c r="P33" s="36"/>
      <c r="Q33" s="36"/>
      <c r="R33" s="91"/>
      <c r="S33" s="37"/>
    </row>
    <row r="34" spans="1:19" ht="22.5" hidden="1" outlineLevel="1">
      <c r="A34" s="5">
        <v>31</v>
      </c>
      <c r="B34" s="8">
        <v>111</v>
      </c>
      <c r="C34" s="8" t="s">
        <v>26</v>
      </c>
      <c r="D34" s="10">
        <v>625007</v>
      </c>
      <c r="E34" s="16" t="s">
        <v>105</v>
      </c>
      <c r="F34" s="26">
        <v>0</v>
      </c>
      <c r="G34" s="42">
        <v>171</v>
      </c>
      <c r="H34" s="42">
        <v>0</v>
      </c>
      <c r="I34" s="42">
        <v>0</v>
      </c>
      <c r="J34" s="100">
        <v>0</v>
      </c>
      <c r="K34" s="42">
        <f t="shared" si="5"/>
        <v>0</v>
      </c>
      <c r="L34" s="35">
        <f t="shared" si="1"/>
        <v>0</v>
      </c>
      <c r="M34" s="36"/>
      <c r="N34" s="36"/>
      <c r="O34" s="36"/>
      <c r="P34" s="36"/>
      <c r="Q34" s="36"/>
      <c r="R34" s="91"/>
      <c r="S34" s="37"/>
    </row>
    <row r="35" spans="1:19" ht="11.25" hidden="1" outlineLevel="1">
      <c r="A35" s="5">
        <v>32</v>
      </c>
      <c r="B35" s="8">
        <v>41</v>
      </c>
      <c r="C35" s="8" t="s">
        <v>26</v>
      </c>
      <c r="D35" s="10">
        <v>627</v>
      </c>
      <c r="E35" s="16" t="s">
        <v>25</v>
      </c>
      <c r="F35" s="26">
        <v>561</v>
      </c>
      <c r="G35" s="42">
        <v>571</v>
      </c>
      <c r="H35" s="42">
        <v>580</v>
      </c>
      <c r="I35" s="42">
        <v>580</v>
      </c>
      <c r="J35" s="100">
        <v>700</v>
      </c>
      <c r="K35" s="42">
        <f t="shared" si="5"/>
        <v>742</v>
      </c>
      <c r="L35" s="35">
        <f t="shared" si="1"/>
        <v>786.5200000000001</v>
      </c>
      <c r="M35" s="29"/>
      <c r="N35" s="29"/>
      <c r="O35" s="29"/>
      <c r="P35" s="29"/>
      <c r="Q35" s="29"/>
      <c r="R35" s="90"/>
      <c r="S35" s="32"/>
    </row>
    <row r="36" spans="1:19" ht="11.25" collapsed="1">
      <c r="A36" s="5">
        <v>33</v>
      </c>
      <c r="B36" s="69"/>
      <c r="C36" s="69"/>
      <c r="D36" s="75">
        <v>630</v>
      </c>
      <c r="E36" s="56" t="s">
        <v>49</v>
      </c>
      <c r="F36" s="71">
        <f aca="true" t="shared" si="6" ref="F36:M36">SUM(F37:F77)</f>
        <v>23272</v>
      </c>
      <c r="G36" s="72">
        <f t="shared" si="6"/>
        <v>27904</v>
      </c>
      <c r="H36" s="72">
        <f t="shared" si="6"/>
        <v>23790</v>
      </c>
      <c r="I36" s="72">
        <f t="shared" si="6"/>
        <v>32050</v>
      </c>
      <c r="J36" s="101">
        <f t="shared" si="6"/>
        <v>32980</v>
      </c>
      <c r="K36" s="72">
        <f t="shared" si="6"/>
        <v>34958.8</v>
      </c>
      <c r="L36" s="73">
        <f t="shared" si="6"/>
        <v>37056.32800000001</v>
      </c>
      <c r="M36" s="71">
        <f t="shared" si="6"/>
        <v>0</v>
      </c>
      <c r="N36" s="71">
        <v>0</v>
      </c>
      <c r="O36" s="71">
        <f>SUM(O37:O77)</f>
        <v>0</v>
      </c>
      <c r="P36" s="71">
        <f>SUM(P37:P77)</f>
        <v>0</v>
      </c>
      <c r="Q36" s="71">
        <f>SUM(Q37:Q77)</f>
        <v>0</v>
      </c>
      <c r="R36" s="72">
        <v>0</v>
      </c>
      <c r="S36" s="73">
        <f>SUM(S37:S77)</f>
        <v>0</v>
      </c>
    </row>
    <row r="37" spans="1:19" ht="11.25" hidden="1" outlineLevel="1">
      <c r="A37" s="5">
        <v>34</v>
      </c>
      <c r="B37" s="8">
        <v>41</v>
      </c>
      <c r="C37" s="8" t="s">
        <v>26</v>
      </c>
      <c r="D37" s="3" t="s">
        <v>12</v>
      </c>
      <c r="E37" s="17" t="s">
        <v>13</v>
      </c>
      <c r="F37" s="26">
        <v>17</v>
      </c>
      <c r="G37" s="42">
        <v>0</v>
      </c>
      <c r="H37" s="42">
        <v>50</v>
      </c>
      <c r="I37" s="42">
        <v>50</v>
      </c>
      <c r="J37" s="100">
        <v>50</v>
      </c>
      <c r="K37" s="42">
        <f>J37*1.06</f>
        <v>53</v>
      </c>
      <c r="L37" s="35">
        <f>K37*1.06</f>
        <v>56.18</v>
      </c>
      <c r="M37" s="36"/>
      <c r="N37" s="36"/>
      <c r="O37" s="36"/>
      <c r="P37" s="36"/>
      <c r="Q37" s="36"/>
      <c r="R37" s="91"/>
      <c r="S37" s="37"/>
    </row>
    <row r="38" spans="1:19" ht="11.25" hidden="1" outlineLevel="1">
      <c r="A38" s="5">
        <v>35</v>
      </c>
      <c r="B38" s="8">
        <v>41</v>
      </c>
      <c r="C38" s="8" t="s">
        <v>26</v>
      </c>
      <c r="D38" s="4" t="s">
        <v>14</v>
      </c>
      <c r="E38" s="17" t="s">
        <v>16</v>
      </c>
      <c r="F38" s="26">
        <v>3520</v>
      </c>
      <c r="G38" s="42">
        <v>5354</v>
      </c>
      <c r="H38" s="42">
        <v>2600</v>
      </c>
      <c r="I38" s="42">
        <v>3190</v>
      </c>
      <c r="J38" s="100">
        <v>4000</v>
      </c>
      <c r="K38" s="42">
        <f aca="true" t="shared" si="7" ref="K38:K77">J38*1.06</f>
        <v>4240</v>
      </c>
      <c r="L38" s="35">
        <f aca="true" t="shared" si="8" ref="L38:L77">K38*1.06</f>
        <v>4494.400000000001</v>
      </c>
      <c r="M38" s="29"/>
      <c r="N38" s="29"/>
      <c r="O38" s="29"/>
      <c r="P38" s="29"/>
      <c r="Q38" s="29"/>
      <c r="R38" s="90"/>
      <c r="S38" s="32"/>
    </row>
    <row r="39" spans="1:19" ht="11.25" hidden="1" outlineLevel="1">
      <c r="A39" s="5">
        <v>36</v>
      </c>
      <c r="B39" s="8">
        <v>41</v>
      </c>
      <c r="C39" s="8" t="s">
        <v>26</v>
      </c>
      <c r="D39" s="4" t="s">
        <v>15</v>
      </c>
      <c r="E39" s="17" t="s">
        <v>30</v>
      </c>
      <c r="F39" s="26">
        <v>5787</v>
      </c>
      <c r="G39" s="42">
        <v>4219</v>
      </c>
      <c r="H39" s="42">
        <v>5000</v>
      </c>
      <c r="I39" s="42">
        <v>5000</v>
      </c>
      <c r="J39" s="100">
        <v>7000</v>
      </c>
      <c r="K39" s="42">
        <f t="shared" si="7"/>
        <v>7420</v>
      </c>
      <c r="L39" s="35">
        <f t="shared" si="8"/>
        <v>7865.200000000001</v>
      </c>
      <c r="M39" s="29"/>
      <c r="N39" s="29"/>
      <c r="O39" s="29"/>
      <c r="P39" s="29"/>
      <c r="Q39" s="29"/>
      <c r="R39" s="90"/>
      <c r="S39" s="32"/>
    </row>
    <row r="40" spans="1:19" ht="11.25" hidden="1" outlineLevel="1">
      <c r="A40" s="5">
        <v>37</v>
      </c>
      <c r="B40" s="8">
        <v>41</v>
      </c>
      <c r="C40" s="8" t="s">
        <v>26</v>
      </c>
      <c r="D40" s="4" t="s">
        <v>180</v>
      </c>
      <c r="E40" s="17" t="s">
        <v>179</v>
      </c>
      <c r="F40" s="26">
        <v>0</v>
      </c>
      <c r="G40" s="42">
        <v>7550</v>
      </c>
      <c r="H40" s="42">
        <v>0</v>
      </c>
      <c r="I40" s="42">
        <v>8137</v>
      </c>
      <c r="J40" s="100">
        <v>0</v>
      </c>
      <c r="K40" s="42">
        <f t="shared" si="7"/>
        <v>0</v>
      </c>
      <c r="L40" s="35">
        <f t="shared" si="8"/>
        <v>0</v>
      </c>
      <c r="M40" s="29"/>
      <c r="N40" s="29"/>
      <c r="O40" s="29"/>
      <c r="P40" s="29"/>
      <c r="Q40" s="29"/>
      <c r="R40" s="90"/>
      <c r="S40" s="32"/>
    </row>
    <row r="41" spans="1:19" ht="11.25" hidden="1" outlineLevel="1">
      <c r="A41" s="5">
        <v>38</v>
      </c>
      <c r="B41" s="8">
        <v>41</v>
      </c>
      <c r="C41" s="8" t="s">
        <v>26</v>
      </c>
      <c r="D41" s="4">
        <v>632002</v>
      </c>
      <c r="E41" s="17" t="s">
        <v>31</v>
      </c>
      <c r="F41" s="26">
        <v>444</v>
      </c>
      <c r="G41" s="42">
        <v>624</v>
      </c>
      <c r="H41" s="42">
        <v>630</v>
      </c>
      <c r="I41" s="42">
        <v>630</v>
      </c>
      <c r="J41" s="100">
        <v>2200</v>
      </c>
      <c r="K41" s="42">
        <f t="shared" si="7"/>
        <v>2332</v>
      </c>
      <c r="L41" s="35">
        <f t="shared" si="8"/>
        <v>2471.92</v>
      </c>
      <c r="M41" s="29"/>
      <c r="N41" s="29"/>
      <c r="O41" s="29"/>
      <c r="P41" s="29"/>
      <c r="Q41" s="29"/>
      <c r="R41" s="90"/>
      <c r="S41" s="32"/>
    </row>
    <row r="42" spans="1:19" ht="11.25" hidden="1" outlineLevel="1">
      <c r="A42" s="5">
        <v>39</v>
      </c>
      <c r="B42" s="8">
        <v>41</v>
      </c>
      <c r="C42" s="8" t="s">
        <v>26</v>
      </c>
      <c r="D42" s="4" t="s">
        <v>17</v>
      </c>
      <c r="E42" s="17" t="s">
        <v>32</v>
      </c>
      <c r="F42" s="26">
        <v>4</v>
      </c>
      <c r="G42" s="42">
        <v>0</v>
      </c>
      <c r="H42" s="42">
        <v>10</v>
      </c>
      <c r="I42" s="42">
        <v>10</v>
      </c>
      <c r="J42" s="100">
        <v>10</v>
      </c>
      <c r="K42" s="42">
        <f t="shared" si="7"/>
        <v>10.600000000000001</v>
      </c>
      <c r="L42" s="35">
        <f t="shared" si="8"/>
        <v>11.236000000000002</v>
      </c>
      <c r="M42" s="29"/>
      <c r="N42" s="29"/>
      <c r="O42" s="29"/>
      <c r="P42" s="29"/>
      <c r="Q42" s="29"/>
      <c r="R42" s="90"/>
      <c r="S42" s="32"/>
    </row>
    <row r="43" spans="1:19" ht="11.25" hidden="1" outlineLevel="1">
      <c r="A43" s="5">
        <v>40</v>
      </c>
      <c r="B43" s="8">
        <v>41</v>
      </c>
      <c r="C43" s="8" t="s">
        <v>26</v>
      </c>
      <c r="D43" s="4" t="s">
        <v>18</v>
      </c>
      <c r="E43" s="17" t="s">
        <v>21</v>
      </c>
      <c r="F43" s="26">
        <v>569</v>
      </c>
      <c r="G43" s="42">
        <v>518</v>
      </c>
      <c r="H43" s="42">
        <v>550</v>
      </c>
      <c r="I43" s="42">
        <v>550</v>
      </c>
      <c r="J43" s="100">
        <v>500</v>
      </c>
      <c r="K43" s="42">
        <f t="shared" si="7"/>
        <v>530</v>
      </c>
      <c r="L43" s="35">
        <f t="shared" si="8"/>
        <v>561.8000000000001</v>
      </c>
      <c r="M43" s="29"/>
      <c r="N43" s="29"/>
      <c r="O43" s="29"/>
      <c r="P43" s="29"/>
      <c r="Q43" s="29"/>
      <c r="R43" s="90"/>
      <c r="S43" s="32"/>
    </row>
    <row r="44" spans="1:19" ht="11.25" hidden="1" outlineLevel="1">
      <c r="A44" s="5">
        <v>41</v>
      </c>
      <c r="B44" s="8">
        <v>41</v>
      </c>
      <c r="C44" s="8" t="s">
        <v>26</v>
      </c>
      <c r="D44" s="10">
        <v>633001</v>
      </c>
      <c r="E44" s="16" t="s">
        <v>19</v>
      </c>
      <c r="F44" s="26">
        <v>1887</v>
      </c>
      <c r="G44" s="42">
        <v>0</v>
      </c>
      <c r="H44" s="42">
        <v>1000</v>
      </c>
      <c r="I44" s="42">
        <v>1000</v>
      </c>
      <c r="J44" s="100">
        <v>1000</v>
      </c>
      <c r="K44" s="42">
        <f t="shared" si="7"/>
        <v>1060</v>
      </c>
      <c r="L44" s="35">
        <f t="shared" si="8"/>
        <v>1123.6000000000001</v>
      </c>
      <c r="M44" s="29"/>
      <c r="N44" s="29"/>
      <c r="O44" s="29"/>
      <c r="P44" s="29"/>
      <c r="Q44" s="29"/>
      <c r="R44" s="90"/>
      <c r="S44" s="32"/>
    </row>
    <row r="45" spans="1:19" ht="11.25" hidden="1" outlineLevel="1">
      <c r="A45" s="5">
        <v>42</v>
      </c>
      <c r="B45" s="8">
        <v>111</v>
      </c>
      <c r="C45" s="8" t="s">
        <v>26</v>
      </c>
      <c r="D45" s="10">
        <v>633001</v>
      </c>
      <c r="E45" s="16" t="s">
        <v>19</v>
      </c>
      <c r="F45" s="26">
        <v>3078</v>
      </c>
      <c r="G45" s="42">
        <v>663</v>
      </c>
      <c r="H45" s="42">
        <v>2300</v>
      </c>
      <c r="I45" s="42">
        <v>2300</v>
      </c>
      <c r="J45" s="100">
        <v>0</v>
      </c>
      <c r="K45" s="42">
        <f t="shared" si="7"/>
        <v>0</v>
      </c>
      <c r="L45" s="35">
        <f t="shared" si="8"/>
        <v>0</v>
      </c>
      <c r="M45" s="29"/>
      <c r="N45" s="29"/>
      <c r="O45" s="29"/>
      <c r="P45" s="29"/>
      <c r="Q45" s="29"/>
      <c r="R45" s="90"/>
      <c r="S45" s="32"/>
    </row>
    <row r="46" spans="1:19" ht="11.25" hidden="1" outlineLevel="1">
      <c r="A46" s="5">
        <v>43</v>
      </c>
      <c r="B46" s="8">
        <v>41</v>
      </c>
      <c r="C46" s="8" t="s">
        <v>26</v>
      </c>
      <c r="D46" s="10">
        <v>633002</v>
      </c>
      <c r="E46" s="16" t="s">
        <v>33</v>
      </c>
      <c r="F46" s="26">
        <v>78</v>
      </c>
      <c r="G46" s="42">
        <v>463</v>
      </c>
      <c r="H46" s="42">
        <v>0</v>
      </c>
      <c r="I46" s="42">
        <v>0</v>
      </c>
      <c r="J46" s="100">
        <v>1500</v>
      </c>
      <c r="K46" s="42">
        <f t="shared" si="7"/>
        <v>1590</v>
      </c>
      <c r="L46" s="35">
        <f t="shared" si="8"/>
        <v>1685.4</v>
      </c>
      <c r="M46" s="29"/>
      <c r="N46" s="29"/>
      <c r="O46" s="29"/>
      <c r="P46" s="29"/>
      <c r="Q46" s="29"/>
      <c r="R46" s="90"/>
      <c r="S46" s="32"/>
    </row>
    <row r="47" spans="1:19" ht="22.5" hidden="1" outlineLevel="1">
      <c r="A47" s="5">
        <v>44</v>
      </c>
      <c r="B47" s="8">
        <v>41</v>
      </c>
      <c r="C47" s="8" t="s">
        <v>26</v>
      </c>
      <c r="D47" s="10">
        <v>633004</v>
      </c>
      <c r="E47" s="16" t="s">
        <v>34</v>
      </c>
      <c r="F47" s="26">
        <v>228</v>
      </c>
      <c r="G47" s="42">
        <v>173</v>
      </c>
      <c r="H47" s="42">
        <v>300</v>
      </c>
      <c r="I47" s="42">
        <v>300</v>
      </c>
      <c r="J47" s="100">
        <v>2000</v>
      </c>
      <c r="K47" s="42">
        <f t="shared" si="7"/>
        <v>2120</v>
      </c>
      <c r="L47" s="35">
        <f t="shared" si="8"/>
        <v>2247.2000000000003</v>
      </c>
      <c r="M47" s="29"/>
      <c r="N47" s="29"/>
      <c r="O47" s="29"/>
      <c r="P47" s="29"/>
      <c r="Q47" s="29"/>
      <c r="R47" s="90"/>
      <c r="S47" s="32"/>
    </row>
    <row r="48" spans="1:19" ht="22.5" hidden="1" outlineLevel="1">
      <c r="A48" s="5">
        <v>45</v>
      </c>
      <c r="B48" s="8">
        <v>111</v>
      </c>
      <c r="C48" s="8" t="s">
        <v>26</v>
      </c>
      <c r="D48" s="10">
        <v>633004</v>
      </c>
      <c r="E48" s="16" t="s">
        <v>34</v>
      </c>
      <c r="F48" s="26">
        <v>0</v>
      </c>
      <c r="G48" s="42">
        <v>0</v>
      </c>
      <c r="H48" s="42">
        <v>0</v>
      </c>
      <c r="I48" s="42">
        <v>0</v>
      </c>
      <c r="J48" s="100">
        <v>0</v>
      </c>
      <c r="K48" s="42">
        <f t="shared" si="7"/>
        <v>0</v>
      </c>
      <c r="L48" s="35">
        <f t="shared" si="8"/>
        <v>0</v>
      </c>
      <c r="M48" s="29"/>
      <c r="N48" s="29"/>
      <c r="O48" s="29"/>
      <c r="P48" s="29"/>
      <c r="Q48" s="29"/>
      <c r="R48" s="90"/>
      <c r="S48" s="32"/>
    </row>
    <row r="49" spans="1:19" ht="22.5" hidden="1" outlineLevel="1">
      <c r="A49" s="5">
        <v>46</v>
      </c>
      <c r="B49" s="8">
        <v>111</v>
      </c>
      <c r="C49" s="8" t="s">
        <v>26</v>
      </c>
      <c r="D49" s="10">
        <v>633006</v>
      </c>
      <c r="E49" s="16" t="s">
        <v>110</v>
      </c>
      <c r="F49" s="26">
        <v>321</v>
      </c>
      <c r="G49" s="42">
        <v>864</v>
      </c>
      <c r="H49" s="42">
        <v>2000</v>
      </c>
      <c r="I49" s="42">
        <v>2000</v>
      </c>
      <c r="J49" s="100">
        <v>3100</v>
      </c>
      <c r="K49" s="42">
        <f t="shared" si="7"/>
        <v>3286</v>
      </c>
      <c r="L49" s="35">
        <f t="shared" si="8"/>
        <v>3483.1600000000003</v>
      </c>
      <c r="M49" s="29"/>
      <c r="N49" s="29"/>
      <c r="O49" s="29"/>
      <c r="P49" s="29"/>
      <c r="Q49" s="29"/>
      <c r="R49" s="90"/>
      <c r="S49" s="32"/>
    </row>
    <row r="50" spans="1:19" ht="22.5" hidden="1" outlineLevel="1">
      <c r="A50" s="5">
        <v>47</v>
      </c>
      <c r="B50" s="8">
        <v>41</v>
      </c>
      <c r="C50" s="8" t="s">
        <v>26</v>
      </c>
      <c r="D50" s="10" t="s">
        <v>58</v>
      </c>
      <c r="E50" s="16" t="s">
        <v>59</v>
      </c>
      <c r="F50" s="26">
        <v>458</v>
      </c>
      <c r="G50" s="42">
        <v>586</v>
      </c>
      <c r="H50" s="42">
        <v>450</v>
      </c>
      <c r="I50" s="42">
        <v>450</v>
      </c>
      <c r="J50" s="100">
        <v>800</v>
      </c>
      <c r="K50" s="42">
        <f t="shared" si="7"/>
        <v>848</v>
      </c>
      <c r="L50" s="35">
        <f t="shared" si="8"/>
        <v>898.88</v>
      </c>
      <c r="M50" s="29"/>
      <c r="N50" s="29"/>
      <c r="O50" s="29"/>
      <c r="P50" s="29"/>
      <c r="Q50" s="29"/>
      <c r="R50" s="90"/>
      <c r="S50" s="32"/>
    </row>
    <row r="51" spans="1:19" ht="22.5" hidden="1" outlineLevel="1">
      <c r="A51" s="5">
        <v>48</v>
      </c>
      <c r="B51" s="8">
        <v>41</v>
      </c>
      <c r="C51" s="8" t="s">
        <v>26</v>
      </c>
      <c r="D51" s="10" t="s">
        <v>109</v>
      </c>
      <c r="E51" s="16" t="s">
        <v>76</v>
      </c>
      <c r="F51" s="26">
        <v>66</v>
      </c>
      <c r="G51" s="42">
        <v>37</v>
      </c>
      <c r="H51" s="42">
        <v>50</v>
      </c>
      <c r="I51" s="42">
        <v>50</v>
      </c>
      <c r="J51" s="100">
        <v>50</v>
      </c>
      <c r="K51" s="42">
        <f t="shared" si="7"/>
        <v>53</v>
      </c>
      <c r="L51" s="35">
        <f t="shared" si="8"/>
        <v>56.18</v>
      </c>
      <c r="M51" s="29"/>
      <c r="N51" s="29"/>
      <c r="O51" s="29"/>
      <c r="P51" s="29"/>
      <c r="Q51" s="29"/>
      <c r="R51" s="90"/>
      <c r="S51" s="32"/>
    </row>
    <row r="52" spans="1:19" ht="22.5" hidden="1" outlineLevel="1">
      <c r="A52" s="5">
        <v>49</v>
      </c>
      <c r="B52" s="8">
        <v>41</v>
      </c>
      <c r="C52" s="8" t="s">
        <v>26</v>
      </c>
      <c r="D52" s="10" t="s">
        <v>60</v>
      </c>
      <c r="E52" s="16" t="s">
        <v>61</v>
      </c>
      <c r="F52" s="26">
        <v>510</v>
      </c>
      <c r="G52" s="42">
        <v>366</v>
      </c>
      <c r="H52" s="42">
        <v>700</v>
      </c>
      <c r="I52" s="42">
        <v>700</v>
      </c>
      <c r="J52" s="100">
        <v>1000</v>
      </c>
      <c r="K52" s="42">
        <f t="shared" si="7"/>
        <v>1060</v>
      </c>
      <c r="L52" s="35">
        <f t="shared" si="8"/>
        <v>1123.6000000000001</v>
      </c>
      <c r="M52" s="29"/>
      <c r="N52" s="29"/>
      <c r="O52" s="29"/>
      <c r="P52" s="29"/>
      <c r="Q52" s="29"/>
      <c r="R52" s="90"/>
      <c r="S52" s="32"/>
    </row>
    <row r="53" spans="1:19" ht="11.25" hidden="1" outlineLevel="1">
      <c r="A53" s="5">
        <v>50</v>
      </c>
      <c r="B53" s="8">
        <v>41</v>
      </c>
      <c r="C53" s="8" t="s">
        <v>26</v>
      </c>
      <c r="D53" s="10" t="s">
        <v>62</v>
      </c>
      <c r="E53" s="16" t="s">
        <v>63</v>
      </c>
      <c r="F53" s="26">
        <v>0</v>
      </c>
      <c r="G53" s="42">
        <v>162</v>
      </c>
      <c r="H53" s="42">
        <v>500</v>
      </c>
      <c r="I53" s="42">
        <v>500</v>
      </c>
      <c r="J53" s="100">
        <v>500</v>
      </c>
      <c r="K53" s="42">
        <f t="shared" si="7"/>
        <v>530</v>
      </c>
      <c r="L53" s="35">
        <f t="shared" si="8"/>
        <v>561.8000000000001</v>
      </c>
      <c r="M53" s="29"/>
      <c r="N53" s="29"/>
      <c r="O53" s="29"/>
      <c r="P53" s="29"/>
      <c r="Q53" s="29"/>
      <c r="R53" s="90"/>
      <c r="S53" s="32"/>
    </row>
    <row r="54" spans="1:19" ht="11.25" hidden="1" outlineLevel="1">
      <c r="A54" s="5">
        <v>51</v>
      </c>
      <c r="B54" s="8">
        <v>41</v>
      </c>
      <c r="C54" s="8" t="s">
        <v>26</v>
      </c>
      <c r="D54" s="10" t="s">
        <v>64</v>
      </c>
      <c r="E54" s="12" t="s">
        <v>22</v>
      </c>
      <c r="F54" s="26">
        <v>1316</v>
      </c>
      <c r="G54" s="42">
        <v>29</v>
      </c>
      <c r="H54" s="42">
        <v>500</v>
      </c>
      <c r="I54" s="42">
        <v>500</v>
      </c>
      <c r="J54" s="100">
        <v>700</v>
      </c>
      <c r="K54" s="42">
        <f t="shared" si="7"/>
        <v>742</v>
      </c>
      <c r="L54" s="35">
        <f t="shared" si="8"/>
        <v>786.5200000000001</v>
      </c>
      <c r="M54" s="29"/>
      <c r="N54" s="29"/>
      <c r="O54" s="29"/>
      <c r="P54" s="29"/>
      <c r="Q54" s="29"/>
      <c r="R54" s="90"/>
      <c r="S54" s="32"/>
    </row>
    <row r="55" spans="1:19" ht="22.5" hidden="1" outlineLevel="1">
      <c r="A55" s="5">
        <v>52</v>
      </c>
      <c r="B55" s="8">
        <v>41</v>
      </c>
      <c r="C55" s="8" t="s">
        <v>26</v>
      </c>
      <c r="D55" s="10" t="s">
        <v>106</v>
      </c>
      <c r="E55" s="16" t="s">
        <v>35</v>
      </c>
      <c r="F55" s="26">
        <v>488</v>
      </c>
      <c r="G55" s="42">
        <v>691</v>
      </c>
      <c r="H55" s="42">
        <v>400</v>
      </c>
      <c r="I55" s="42">
        <v>400</v>
      </c>
      <c r="J55" s="100">
        <v>400</v>
      </c>
      <c r="K55" s="42">
        <f t="shared" si="7"/>
        <v>424</v>
      </c>
      <c r="L55" s="35">
        <f t="shared" si="8"/>
        <v>449.44</v>
      </c>
      <c r="M55" s="29"/>
      <c r="N55" s="29"/>
      <c r="O55" s="29"/>
      <c r="P55" s="29"/>
      <c r="Q55" s="29"/>
      <c r="R55" s="90"/>
      <c r="S55" s="32"/>
    </row>
    <row r="56" spans="1:19" ht="22.5" hidden="1" outlineLevel="1">
      <c r="A56" s="5">
        <v>53</v>
      </c>
      <c r="B56" s="8">
        <v>111</v>
      </c>
      <c r="C56" s="8" t="s">
        <v>26</v>
      </c>
      <c r="D56" s="10">
        <v>633009</v>
      </c>
      <c r="E56" s="16" t="s">
        <v>36</v>
      </c>
      <c r="F56" s="26">
        <v>373</v>
      </c>
      <c r="G56" s="42">
        <v>725</v>
      </c>
      <c r="H56" s="42">
        <v>1300</v>
      </c>
      <c r="I56" s="42">
        <v>570</v>
      </c>
      <c r="J56" s="100">
        <v>0</v>
      </c>
      <c r="K56" s="42">
        <f t="shared" si="7"/>
        <v>0</v>
      </c>
      <c r="L56" s="35">
        <f t="shared" si="8"/>
        <v>0</v>
      </c>
      <c r="M56" s="29"/>
      <c r="N56" s="29"/>
      <c r="O56" s="29"/>
      <c r="P56" s="29"/>
      <c r="Q56" s="29"/>
      <c r="R56" s="90"/>
      <c r="S56" s="32"/>
    </row>
    <row r="57" spans="1:19" ht="11.25" hidden="1" outlineLevel="1">
      <c r="A57" s="5">
        <v>54</v>
      </c>
      <c r="B57" s="8">
        <v>41</v>
      </c>
      <c r="C57" s="8" t="s">
        <v>26</v>
      </c>
      <c r="D57" s="10">
        <v>633009</v>
      </c>
      <c r="E57" s="16" t="s">
        <v>37</v>
      </c>
      <c r="F57" s="26">
        <v>234</v>
      </c>
      <c r="G57" s="42">
        <v>397</v>
      </c>
      <c r="H57" s="42">
        <v>0</v>
      </c>
      <c r="I57" s="42">
        <v>0</v>
      </c>
      <c r="J57" s="100">
        <v>1500</v>
      </c>
      <c r="K57" s="42">
        <f t="shared" si="7"/>
        <v>1590</v>
      </c>
      <c r="L57" s="35">
        <f t="shared" si="8"/>
        <v>1685.4</v>
      </c>
      <c r="M57" s="29"/>
      <c r="N57" s="29"/>
      <c r="O57" s="29"/>
      <c r="P57" s="29"/>
      <c r="Q57" s="29"/>
      <c r="R57" s="90"/>
      <c r="S57" s="32"/>
    </row>
    <row r="58" spans="1:19" ht="11.25" hidden="1" outlineLevel="1">
      <c r="A58" s="5">
        <v>55</v>
      </c>
      <c r="B58" s="8" t="s">
        <v>176</v>
      </c>
      <c r="C58" s="8" t="s">
        <v>26</v>
      </c>
      <c r="D58" s="10">
        <v>633010</v>
      </c>
      <c r="E58" s="16" t="s">
        <v>177</v>
      </c>
      <c r="F58" s="26">
        <v>0</v>
      </c>
      <c r="G58" s="42">
        <v>316</v>
      </c>
      <c r="H58" s="42">
        <v>0</v>
      </c>
      <c r="I58" s="42">
        <v>261</v>
      </c>
      <c r="J58" s="100">
        <v>0</v>
      </c>
      <c r="K58" s="42">
        <f t="shared" si="7"/>
        <v>0</v>
      </c>
      <c r="L58" s="35">
        <f t="shared" si="8"/>
        <v>0</v>
      </c>
      <c r="M58" s="29"/>
      <c r="N58" s="29"/>
      <c r="O58" s="29"/>
      <c r="P58" s="29"/>
      <c r="Q58" s="29"/>
      <c r="R58" s="90"/>
      <c r="S58" s="32"/>
    </row>
    <row r="59" spans="1:19" ht="22.5" hidden="1" outlineLevel="1">
      <c r="A59" s="5">
        <v>56</v>
      </c>
      <c r="B59" s="8">
        <v>41</v>
      </c>
      <c r="C59" s="8" t="s">
        <v>26</v>
      </c>
      <c r="D59" s="10">
        <v>633010</v>
      </c>
      <c r="E59" s="16" t="s">
        <v>65</v>
      </c>
      <c r="F59" s="26">
        <v>20</v>
      </c>
      <c r="G59" s="42">
        <v>149</v>
      </c>
      <c r="H59" s="42">
        <v>300</v>
      </c>
      <c r="I59" s="42">
        <v>300</v>
      </c>
      <c r="J59" s="100">
        <v>300</v>
      </c>
      <c r="K59" s="42">
        <f t="shared" si="7"/>
        <v>318</v>
      </c>
      <c r="L59" s="35">
        <f t="shared" si="8"/>
        <v>337.08000000000004</v>
      </c>
      <c r="M59" s="29"/>
      <c r="N59" s="29"/>
      <c r="O59" s="29"/>
      <c r="P59" s="29"/>
      <c r="Q59" s="29"/>
      <c r="R59" s="90"/>
      <c r="S59" s="32"/>
    </row>
    <row r="60" spans="1:19" ht="11.25" hidden="1" outlineLevel="1">
      <c r="A60" s="5">
        <v>57</v>
      </c>
      <c r="B60" s="8">
        <v>41</v>
      </c>
      <c r="C60" s="8" t="s">
        <v>26</v>
      </c>
      <c r="D60" s="10">
        <v>633013</v>
      </c>
      <c r="E60" s="16" t="s">
        <v>95</v>
      </c>
      <c r="F60" s="26">
        <v>291</v>
      </c>
      <c r="G60" s="42">
        <v>321</v>
      </c>
      <c r="H60" s="42">
        <v>350</v>
      </c>
      <c r="I60" s="42">
        <v>350</v>
      </c>
      <c r="J60" s="100">
        <v>400</v>
      </c>
      <c r="K60" s="42">
        <f t="shared" si="7"/>
        <v>424</v>
      </c>
      <c r="L60" s="35">
        <f t="shared" si="8"/>
        <v>449.44</v>
      </c>
      <c r="M60" s="29"/>
      <c r="N60" s="29"/>
      <c r="O60" s="29"/>
      <c r="P60" s="29"/>
      <c r="Q60" s="29"/>
      <c r="R60" s="90"/>
      <c r="S60" s="32"/>
    </row>
    <row r="61" spans="1:19" ht="11.25" hidden="1" outlineLevel="1">
      <c r="A61" s="5">
        <v>58</v>
      </c>
      <c r="B61" s="8">
        <v>111</v>
      </c>
      <c r="C61" s="8" t="s">
        <v>26</v>
      </c>
      <c r="D61" s="10">
        <v>633013</v>
      </c>
      <c r="E61" s="16" t="s">
        <v>95</v>
      </c>
      <c r="F61" s="26">
        <v>0</v>
      </c>
      <c r="G61" s="42">
        <v>99</v>
      </c>
      <c r="H61" s="42">
        <v>0</v>
      </c>
      <c r="I61" s="42">
        <v>0</v>
      </c>
      <c r="J61" s="100">
        <v>0</v>
      </c>
      <c r="K61" s="42">
        <f t="shared" si="7"/>
        <v>0</v>
      </c>
      <c r="L61" s="35">
        <f t="shared" si="8"/>
        <v>0</v>
      </c>
      <c r="M61" s="29"/>
      <c r="N61" s="29"/>
      <c r="O61" s="29"/>
      <c r="P61" s="29"/>
      <c r="Q61" s="29"/>
      <c r="R61" s="90"/>
      <c r="S61" s="32"/>
    </row>
    <row r="62" spans="1:19" ht="11.25" hidden="1" outlineLevel="1">
      <c r="A62" s="5">
        <v>59</v>
      </c>
      <c r="B62" s="8">
        <v>41</v>
      </c>
      <c r="C62" s="8" t="s">
        <v>26</v>
      </c>
      <c r="D62" s="10">
        <v>633015</v>
      </c>
      <c r="E62" s="16" t="s">
        <v>66</v>
      </c>
      <c r="F62" s="26">
        <v>25</v>
      </c>
      <c r="G62" s="42">
        <v>23</v>
      </c>
      <c r="H62" s="42">
        <v>100</v>
      </c>
      <c r="I62" s="42">
        <v>100</v>
      </c>
      <c r="J62" s="100">
        <v>100</v>
      </c>
      <c r="K62" s="42">
        <f t="shared" si="7"/>
        <v>106</v>
      </c>
      <c r="L62" s="35">
        <f t="shared" si="8"/>
        <v>112.36</v>
      </c>
      <c r="M62" s="29"/>
      <c r="N62" s="29"/>
      <c r="O62" s="29"/>
      <c r="P62" s="29"/>
      <c r="Q62" s="29"/>
      <c r="R62" s="90"/>
      <c r="S62" s="32"/>
    </row>
    <row r="63" spans="1:19" ht="11.25" hidden="1" outlineLevel="1">
      <c r="A63" s="5">
        <v>60</v>
      </c>
      <c r="B63" s="8" t="s">
        <v>176</v>
      </c>
      <c r="C63" s="8" t="s">
        <v>26</v>
      </c>
      <c r="D63" s="10">
        <v>634003</v>
      </c>
      <c r="E63" s="16" t="s">
        <v>178</v>
      </c>
      <c r="F63" s="26">
        <v>0</v>
      </c>
      <c r="G63" s="42">
        <v>7</v>
      </c>
      <c r="H63" s="42">
        <v>0</v>
      </c>
      <c r="I63" s="42">
        <v>0</v>
      </c>
      <c r="J63" s="100">
        <v>0</v>
      </c>
      <c r="K63" s="42">
        <f t="shared" si="7"/>
        <v>0</v>
      </c>
      <c r="L63" s="35">
        <f t="shared" si="8"/>
        <v>0</v>
      </c>
      <c r="M63" s="29"/>
      <c r="N63" s="29"/>
      <c r="O63" s="29"/>
      <c r="P63" s="29"/>
      <c r="Q63" s="29"/>
      <c r="R63" s="90"/>
      <c r="S63" s="32"/>
    </row>
    <row r="64" spans="1:19" ht="11.25" hidden="1" outlineLevel="1">
      <c r="A64" s="5">
        <v>61</v>
      </c>
      <c r="B64" s="8">
        <v>111</v>
      </c>
      <c r="C64" s="8" t="s">
        <v>26</v>
      </c>
      <c r="D64" s="10">
        <v>635</v>
      </c>
      <c r="E64" s="16" t="s">
        <v>107</v>
      </c>
      <c r="F64" s="26">
        <v>0</v>
      </c>
      <c r="G64" s="42">
        <v>0</v>
      </c>
      <c r="H64" s="42">
        <v>0</v>
      </c>
      <c r="I64" s="42">
        <v>0</v>
      </c>
      <c r="J64" s="100">
        <v>0</v>
      </c>
      <c r="K64" s="42">
        <f t="shared" si="7"/>
        <v>0</v>
      </c>
      <c r="L64" s="35">
        <f t="shared" si="8"/>
        <v>0</v>
      </c>
      <c r="M64" s="29"/>
      <c r="N64" s="29"/>
      <c r="O64" s="29"/>
      <c r="P64" s="29"/>
      <c r="Q64" s="29"/>
      <c r="R64" s="90"/>
      <c r="S64" s="32"/>
    </row>
    <row r="65" spans="1:19" ht="11.25" hidden="1" outlineLevel="1">
      <c r="A65" s="5">
        <v>62</v>
      </c>
      <c r="B65" s="8">
        <v>41</v>
      </c>
      <c r="C65" s="8" t="s">
        <v>26</v>
      </c>
      <c r="D65" s="10">
        <v>635</v>
      </c>
      <c r="E65" s="16" t="s">
        <v>38</v>
      </c>
      <c r="F65" s="26">
        <v>306</v>
      </c>
      <c r="G65" s="42">
        <v>151</v>
      </c>
      <c r="H65" s="42">
        <v>100</v>
      </c>
      <c r="I65" s="42">
        <v>100</v>
      </c>
      <c r="J65" s="100">
        <v>100</v>
      </c>
      <c r="K65" s="42">
        <f t="shared" si="7"/>
        <v>106</v>
      </c>
      <c r="L65" s="35">
        <f t="shared" si="8"/>
        <v>112.36</v>
      </c>
      <c r="M65" s="29"/>
      <c r="N65" s="29"/>
      <c r="O65" s="29"/>
      <c r="P65" s="29"/>
      <c r="Q65" s="29"/>
      <c r="R65" s="90"/>
      <c r="S65" s="32"/>
    </row>
    <row r="66" spans="1:19" ht="11.25" hidden="1" outlineLevel="1">
      <c r="A66" s="5">
        <v>63</v>
      </c>
      <c r="B66" s="8">
        <v>41</v>
      </c>
      <c r="C66" s="8" t="s">
        <v>26</v>
      </c>
      <c r="D66" s="4">
        <v>637001</v>
      </c>
      <c r="E66" s="18" t="s">
        <v>39</v>
      </c>
      <c r="F66" s="26">
        <v>0</v>
      </c>
      <c r="G66" s="42">
        <v>0</v>
      </c>
      <c r="H66" s="42">
        <v>50</v>
      </c>
      <c r="I66" s="42">
        <v>50</v>
      </c>
      <c r="J66" s="100">
        <v>50</v>
      </c>
      <c r="K66" s="42">
        <f t="shared" si="7"/>
        <v>53</v>
      </c>
      <c r="L66" s="35">
        <f t="shared" si="8"/>
        <v>56.18</v>
      </c>
      <c r="M66" s="29"/>
      <c r="N66" s="29"/>
      <c r="O66" s="29"/>
      <c r="P66" s="29"/>
      <c r="Q66" s="29"/>
      <c r="R66" s="90"/>
      <c r="S66" s="32"/>
    </row>
    <row r="67" spans="1:19" ht="11.25" hidden="1" outlineLevel="1">
      <c r="A67" s="5">
        <v>64</v>
      </c>
      <c r="B67" s="8">
        <v>41</v>
      </c>
      <c r="C67" s="8" t="s">
        <v>26</v>
      </c>
      <c r="D67" s="4" t="s">
        <v>67</v>
      </c>
      <c r="E67" s="18" t="s">
        <v>23</v>
      </c>
      <c r="F67" s="26">
        <v>41</v>
      </c>
      <c r="G67" s="42">
        <v>41</v>
      </c>
      <c r="H67" s="42">
        <v>100</v>
      </c>
      <c r="I67" s="42">
        <v>100</v>
      </c>
      <c r="J67" s="100">
        <v>100</v>
      </c>
      <c r="K67" s="42">
        <f t="shared" si="7"/>
        <v>106</v>
      </c>
      <c r="L67" s="35">
        <f t="shared" si="8"/>
        <v>112.36</v>
      </c>
      <c r="M67" s="29"/>
      <c r="N67" s="29"/>
      <c r="O67" s="29"/>
      <c r="P67" s="29"/>
      <c r="Q67" s="29"/>
      <c r="R67" s="90"/>
      <c r="S67" s="32"/>
    </row>
    <row r="68" spans="1:19" ht="24" customHeight="1" hidden="1" outlineLevel="1">
      <c r="A68" s="5">
        <v>65</v>
      </c>
      <c r="B68" s="8">
        <v>41</v>
      </c>
      <c r="C68" s="8" t="s">
        <v>26</v>
      </c>
      <c r="D68" s="4" t="s">
        <v>68</v>
      </c>
      <c r="E68" s="16" t="s">
        <v>69</v>
      </c>
      <c r="F68" s="26">
        <v>151</v>
      </c>
      <c r="G68" s="42">
        <v>151</v>
      </c>
      <c r="H68" s="42">
        <v>500</v>
      </c>
      <c r="I68" s="42">
        <v>500</v>
      </c>
      <c r="J68" s="100">
        <v>500</v>
      </c>
      <c r="K68" s="42">
        <f t="shared" si="7"/>
        <v>530</v>
      </c>
      <c r="L68" s="35">
        <f t="shared" si="8"/>
        <v>561.8000000000001</v>
      </c>
      <c r="M68" s="29"/>
      <c r="N68" s="29"/>
      <c r="O68" s="29"/>
      <c r="P68" s="29"/>
      <c r="Q68" s="29"/>
      <c r="R68" s="90"/>
      <c r="S68" s="32"/>
    </row>
    <row r="69" spans="1:19" ht="24" customHeight="1" hidden="1" outlineLevel="1">
      <c r="A69" s="5">
        <v>66</v>
      </c>
      <c r="B69" s="8">
        <v>41</v>
      </c>
      <c r="C69" s="8" t="s">
        <v>26</v>
      </c>
      <c r="D69" s="4" t="s">
        <v>139</v>
      </c>
      <c r="E69" s="16" t="s">
        <v>140</v>
      </c>
      <c r="F69" s="26">
        <v>0</v>
      </c>
      <c r="G69" s="42">
        <v>60</v>
      </c>
      <c r="H69" s="42">
        <v>300</v>
      </c>
      <c r="I69" s="42">
        <v>300</v>
      </c>
      <c r="J69" s="100">
        <v>300</v>
      </c>
      <c r="K69" s="42">
        <f t="shared" si="7"/>
        <v>318</v>
      </c>
      <c r="L69" s="35">
        <f t="shared" si="8"/>
        <v>337.08000000000004</v>
      </c>
      <c r="M69" s="29"/>
      <c r="N69" s="29"/>
      <c r="O69" s="29"/>
      <c r="P69" s="29"/>
      <c r="Q69" s="29"/>
      <c r="R69" s="90"/>
      <c r="S69" s="32"/>
    </row>
    <row r="70" spans="1:19" ht="22.5" hidden="1" outlineLevel="1">
      <c r="A70" s="5">
        <v>67</v>
      </c>
      <c r="B70" s="8">
        <v>41</v>
      </c>
      <c r="C70" s="8" t="s">
        <v>26</v>
      </c>
      <c r="D70" s="10" t="s">
        <v>70</v>
      </c>
      <c r="E70" s="16" t="s">
        <v>40</v>
      </c>
      <c r="F70" s="26">
        <v>153</v>
      </c>
      <c r="G70" s="42">
        <v>42</v>
      </c>
      <c r="H70" s="42">
        <v>100</v>
      </c>
      <c r="I70" s="42">
        <v>100</v>
      </c>
      <c r="J70" s="100">
        <v>100</v>
      </c>
      <c r="K70" s="42">
        <f t="shared" si="7"/>
        <v>106</v>
      </c>
      <c r="L70" s="35">
        <f t="shared" si="8"/>
        <v>112.36</v>
      </c>
      <c r="M70" s="29"/>
      <c r="N70" s="29"/>
      <c r="O70" s="29"/>
      <c r="P70" s="29"/>
      <c r="Q70" s="29"/>
      <c r="R70" s="90"/>
      <c r="S70" s="32"/>
    </row>
    <row r="71" spans="1:19" ht="11.25" hidden="1" outlineLevel="1">
      <c r="A71" s="5">
        <v>68</v>
      </c>
      <c r="B71" s="8"/>
      <c r="C71" s="8" t="s">
        <v>26</v>
      </c>
      <c r="D71" s="10">
        <v>637005</v>
      </c>
      <c r="E71" s="16" t="s">
        <v>44</v>
      </c>
      <c r="F71" s="26">
        <v>70</v>
      </c>
      <c r="G71" s="42">
        <v>107</v>
      </c>
      <c r="H71" s="42">
        <v>50</v>
      </c>
      <c r="I71" s="42">
        <v>50</v>
      </c>
      <c r="J71" s="100">
        <v>70</v>
      </c>
      <c r="K71" s="42">
        <f t="shared" si="7"/>
        <v>74.2</v>
      </c>
      <c r="L71" s="35">
        <f t="shared" si="8"/>
        <v>78.652</v>
      </c>
      <c r="M71" s="29"/>
      <c r="N71" s="29"/>
      <c r="O71" s="29"/>
      <c r="P71" s="29"/>
      <c r="Q71" s="29"/>
      <c r="R71" s="90"/>
      <c r="S71" s="32"/>
    </row>
    <row r="72" spans="1:19" ht="11.25" hidden="1" outlineLevel="1">
      <c r="A72" s="5">
        <v>69</v>
      </c>
      <c r="B72" s="8">
        <v>41</v>
      </c>
      <c r="C72" s="8" t="s">
        <v>26</v>
      </c>
      <c r="D72" s="10">
        <v>637012</v>
      </c>
      <c r="E72" s="16" t="s">
        <v>41</v>
      </c>
      <c r="F72" s="26">
        <v>110</v>
      </c>
      <c r="G72" s="42">
        <v>202</v>
      </c>
      <c r="H72" s="42">
        <v>200</v>
      </c>
      <c r="I72" s="42">
        <v>200</v>
      </c>
      <c r="J72" s="100">
        <v>100</v>
      </c>
      <c r="K72" s="42">
        <f t="shared" si="7"/>
        <v>106</v>
      </c>
      <c r="L72" s="35">
        <f t="shared" si="8"/>
        <v>112.36</v>
      </c>
      <c r="M72" s="29"/>
      <c r="N72" s="29"/>
      <c r="O72" s="29"/>
      <c r="P72" s="29"/>
      <c r="Q72" s="29"/>
      <c r="R72" s="90"/>
      <c r="S72" s="32"/>
    </row>
    <row r="73" spans="1:19" ht="11.25" hidden="1" outlineLevel="1">
      <c r="A73" s="5">
        <v>70</v>
      </c>
      <c r="B73" s="8">
        <v>41</v>
      </c>
      <c r="C73" s="8" t="s">
        <v>26</v>
      </c>
      <c r="D73" s="10">
        <v>637014</v>
      </c>
      <c r="E73" s="16" t="s">
        <v>7</v>
      </c>
      <c r="F73" s="26">
        <v>1788</v>
      </c>
      <c r="G73" s="42">
        <v>1937</v>
      </c>
      <c r="H73" s="42">
        <v>2200</v>
      </c>
      <c r="I73" s="42">
        <v>2200</v>
      </c>
      <c r="J73" s="100">
        <v>3000</v>
      </c>
      <c r="K73" s="42">
        <f t="shared" si="7"/>
        <v>3180</v>
      </c>
      <c r="L73" s="35">
        <f t="shared" si="8"/>
        <v>3370.8</v>
      </c>
      <c r="M73" s="29"/>
      <c r="N73" s="29"/>
      <c r="O73" s="29"/>
      <c r="P73" s="29"/>
      <c r="Q73" s="29"/>
      <c r="R73" s="90"/>
      <c r="S73" s="32"/>
    </row>
    <row r="74" spans="1:19" ht="22.5" hidden="1" outlineLevel="1">
      <c r="A74" s="5">
        <v>71</v>
      </c>
      <c r="B74" s="8">
        <v>41</v>
      </c>
      <c r="C74" s="8" t="s">
        <v>26</v>
      </c>
      <c r="D74" s="10">
        <v>637015</v>
      </c>
      <c r="E74" s="16" t="s">
        <v>90</v>
      </c>
      <c r="F74" s="26">
        <v>274</v>
      </c>
      <c r="G74" s="42">
        <v>20</v>
      </c>
      <c r="H74" s="42">
        <v>370</v>
      </c>
      <c r="I74" s="42">
        <v>370</v>
      </c>
      <c r="J74" s="100">
        <v>450</v>
      </c>
      <c r="K74" s="42">
        <f t="shared" si="7"/>
        <v>477</v>
      </c>
      <c r="L74" s="35">
        <f t="shared" si="8"/>
        <v>505.62</v>
      </c>
      <c r="M74" s="29"/>
      <c r="N74" s="29"/>
      <c r="O74" s="29"/>
      <c r="P74" s="29"/>
      <c r="Q74" s="29"/>
      <c r="R74" s="90"/>
      <c r="S74" s="32"/>
    </row>
    <row r="75" spans="1:19" ht="22.5" hidden="1" outlineLevel="1">
      <c r="A75" s="5">
        <v>72</v>
      </c>
      <c r="B75" s="8">
        <v>41</v>
      </c>
      <c r="C75" s="8" t="s">
        <v>26</v>
      </c>
      <c r="D75" s="10">
        <v>637016</v>
      </c>
      <c r="E75" s="16" t="s">
        <v>9</v>
      </c>
      <c r="F75" s="26">
        <v>665</v>
      </c>
      <c r="G75" s="42">
        <v>784</v>
      </c>
      <c r="H75" s="42">
        <v>680</v>
      </c>
      <c r="I75" s="42">
        <v>680</v>
      </c>
      <c r="J75" s="100">
        <v>1000</v>
      </c>
      <c r="K75" s="42">
        <f t="shared" si="7"/>
        <v>1060</v>
      </c>
      <c r="L75" s="35">
        <f t="shared" si="8"/>
        <v>1123.6000000000001</v>
      </c>
      <c r="M75" s="29"/>
      <c r="N75" s="29"/>
      <c r="O75" s="29"/>
      <c r="P75" s="29"/>
      <c r="Q75" s="29"/>
      <c r="R75" s="90"/>
      <c r="S75" s="32"/>
    </row>
    <row r="76" spans="1:19" ht="11.25" hidden="1" outlineLevel="1">
      <c r="A76" s="5">
        <v>73</v>
      </c>
      <c r="B76" s="8">
        <v>41</v>
      </c>
      <c r="C76" s="8" t="s">
        <v>26</v>
      </c>
      <c r="D76" s="10">
        <v>637027</v>
      </c>
      <c r="E76" s="12" t="s">
        <v>10</v>
      </c>
      <c r="F76" s="26">
        <v>0</v>
      </c>
      <c r="G76" s="42">
        <v>0</v>
      </c>
      <c r="H76" s="42">
        <v>0</v>
      </c>
      <c r="I76" s="42">
        <v>2</v>
      </c>
      <c r="J76" s="100">
        <v>0</v>
      </c>
      <c r="K76" s="42">
        <f t="shared" si="7"/>
        <v>0</v>
      </c>
      <c r="L76" s="35">
        <f t="shared" si="8"/>
        <v>0</v>
      </c>
      <c r="M76" s="29"/>
      <c r="N76" s="29"/>
      <c r="O76" s="29"/>
      <c r="P76" s="29"/>
      <c r="Q76" s="29"/>
      <c r="R76" s="90"/>
      <c r="S76" s="32"/>
    </row>
    <row r="77" spans="1:19" ht="11.25" hidden="1" outlineLevel="1">
      <c r="A77" s="5">
        <v>74</v>
      </c>
      <c r="B77" s="8">
        <v>41</v>
      </c>
      <c r="C77" s="8" t="s">
        <v>26</v>
      </c>
      <c r="D77" s="10">
        <v>642015</v>
      </c>
      <c r="E77" s="12" t="s">
        <v>111</v>
      </c>
      <c r="F77" s="26">
        <v>0</v>
      </c>
      <c r="G77" s="42">
        <v>73</v>
      </c>
      <c r="H77" s="42">
        <v>50</v>
      </c>
      <c r="I77" s="42">
        <v>50</v>
      </c>
      <c r="J77" s="100">
        <v>100</v>
      </c>
      <c r="K77" s="42">
        <f t="shared" si="7"/>
        <v>106</v>
      </c>
      <c r="L77" s="35">
        <f t="shared" si="8"/>
        <v>112.36</v>
      </c>
      <c r="M77" s="29"/>
      <c r="N77" s="29"/>
      <c r="O77" s="29"/>
      <c r="P77" s="29"/>
      <c r="Q77" s="29"/>
      <c r="R77" s="90"/>
      <c r="S77" s="32"/>
    </row>
    <row r="78" spans="1:19" ht="21.75" collapsed="1" thickBot="1">
      <c r="A78" s="5">
        <v>75</v>
      </c>
      <c r="B78" s="69"/>
      <c r="C78" s="69"/>
      <c r="D78" s="75">
        <v>710</v>
      </c>
      <c r="E78" s="76" t="s">
        <v>50</v>
      </c>
      <c r="F78" s="71">
        <v>0</v>
      </c>
      <c r="G78" s="72">
        <v>0</v>
      </c>
      <c r="H78" s="72">
        <v>0</v>
      </c>
      <c r="I78" s="72">
        <v>0</v>
      </c>
      <c r="J78" s="101">
        <v>0</v>
      </c>
      <c r="K78" s="72">
        <v>0</v>
      </c>
      <c r="L78" s="73">
        <f aca="true" t="shared" si="9" ref="L78:S78">SUM(L79)</f>
        <v>0</v>
      </c>
      <c r="M78" s="71">
        <f t="shared" si="9"/>
        <v>0</v>
      </c>
      <c r="N78" s="71">
        <v>0</v>
      </c>
      <c r="O78" s="71">
        <f t="shared" si="9"/>
        <v>0</v>
      </c>
      <c r="P78" s="71">
        <f t="shared" si="9"/>
        <v>0</v>
      </c>
      <c r="Q78" s="71">
        <f t="shared" si="9"/>
        <v>0</v>
      </c>
      <c r="R78" s="72">
        <v>0</v>
      </c>
      <c r="S78" s="73">
        <f t="shared" si="9"/>
        <v>0</v>
      </c>
    </row>
    <row r="79" spans="1:19" ht="12" hidden="1" outlineLevel="1" thickBot="1">
      <c r="A79" s="5">
        <v>76</v>
      </c>
      <c r="B79" s="13"/>
      <c r="C79" s="13"/>
      <c r="D79" s="11">
        <v>716</v>
      </c>
      <c r="E79" s="15" t="s">
        <v>42</v>
      </c>
      <c r="F79" s="38">
        <v>0</v>
      </c>
      <c r="G79" s="43">
        <v>0</v>
      </c>
      <c r="H79" s="43">
        <v>0</v>
      </c>
      <c r="I79" s="43">
        <v>0</v>
      </c>
      <c r="J79" s="102">
        <v>0</v>
      </c>
      <c r="K79" s="42">
        <f>H79*1.06</f>
        <v>0</v>
      </c>
      <c r="L79" s="39"/>
      <c r="M79" s="30"/>
      <c r="N79" s="30"/>
      <c r="O79" s="30"/>
      <c r="P79" s="30"/>
      <c r="Q79" s="30">
        <v>0</v>
      </c>
      <c r="R79" s="92"/>
      <c r="S79" s="31"/>
    </row>
    <row r="80" spans="1:19" ht="14.25" customHeight="1" collapsed="1">
      <c r="A80" s="5">
        <v>77</v>
      </c>
      <c r="B80" s="195" t="s">
        <v>128</v>
      </c>
      <c r="C80" s="196"/>
      <c r="D80" s="196"/>
      <c r="E80" s="198"/>
      <c r="F80" s="87">
        <f>F81+F88+F98</f>
        <v>238360.4</v>
      </c>
      <c r="G80" s="87">
        <f>G81+G88+G98</f>
        <v>258618</v>
      </c>
      <c r="H80" s="87">
        <f>H81+H88+H98</f>
        <v>259941</v>
      </c>
      <c r="I80" s="87">
        <f>I81+I88+I98</f>
        <v>266288.94</v>
      </c>
      <c r="J80" s="103">
        <f>J81+J88+J98</f>
        <v>289058.775</v>
      </c>
      <c r="K80" s="87">
        <f>K81+K88+K98+K143</f>
        <v>306402.3015</v>
      </c>
      <c r="L80" s="87">
        <f>L81+L88+L98+L143</f>
        <v>324786.43959</v>
      </c>
      <c r="M80" s="87">
        <f>M81+M88+M98+M143</f>
        <v>0</v>
      </c>
      <c r="N80" s="87">
        <v>0</v>
      </c>
      <c r="O80" s="87">
        <f>O81+O88+O98+O143</f>
        <v>0</v>
      </c>
      <c r="P80" s="87">
        <f>P81+P88+P98+P143</f>
        <v>0</v>
      </c>
      <c r="Q80" s="87">
        <f>Q81+Q88+Q98+Q143</f>
        <v>0</v>
      </c>
      <c r="R80" s="87">
        <v>0</v>
      </c>
      <c r="S80" s="87">
        <f>S81+S88+S98+S143</f>
        <v>0</v>
      </c>
    </row>
    <row r="81" spans="1:19" ht="29.25" customHeight="1">
      <c r="A81" s="5">
        <v>78</v>
      </c>
      <c r="B81" s="65"/>
      <c r="C81" s="65"/>
      <c r="D81" s="65">
        <v>610</v>
      </c>
      <c r="E81" s="66" t="s">
        <v>47</v>
      </c>
      <c r="F81" s="53">
        <f aca="true" t="shared" si="10" ref="F81:M81">SUM(F82:F87)</f>
        <v>153464.4</v>
      </c>
      <c r="G81" s="67">
        <f t="shared" si="10"/>
        <v>163424</v>
      </c>
      <c r="H81" s="67">
        <f t="shared" si="10"/>
        <v>166760</v>
      </c>
      <c r="I81" s="67">
        <f>SUM(I82:I87)</f>
        <v>168120</v>
      </c>
      <c r="J81" s="99">
        <f>SUM(J82:J87)</f>
        <v>183450</v>
      </c>
      <c r="K81" s="67">
        <f t="shared" si="10"/>
        <v>194457</v>
      </c>
      <c r="L81" s="68">
        <f t="shared" si="10"/>
        <v>206124.42</v>
      </c>
      <c r="M81" s="53">
        <f t="shared" si="10"/>
        <v>0</v>
      </c>
      <c r="N81" s="53">
        <v>0</v>
      </c>
      <c r="O81" s="53">
        <f>SUM(O82:O87)</f>
        <v>0</v>
      </c>
      <c r="P81" s="53">
        <f>SUM(P82:P87)</f>
        <v>0</v>
      </c>
      <c r="Q81" s="53">
        <f>SUM(Q82:Q87)</f>
        <v>0</v>
      </c>
      <c r="R81" s="67">
        <v>0</v>
      </c>
      <c r="S81" s="68">
        <f>SUM(S82:S87)</f>
        <v>0</v>
      </c>
    </row>
    <row r="82" spans="1:19" ht="11.25" hidden="1" outlineLevel="1">
      <c r="A82" s="5">
        <v>79</v>
      </c>
      <c r="B82" s="8">
        <v>111</v>
      </c>
      <c r="C82" s="8" t="s">
        <v>43</v>
      </c>
      <c r="D82" s="9">
        <v>611</v>
      </c>
      <c r="E82" s="16" t="s">
        <v>24</v>
      </c>
      <c r="F82" s="26">
        <v>121368</v>
      </c>
      <c r="G82" s="42">
        <v>130464</v>
      </c>
      <c r="H82" s="42">
        <v>136860</v>
      </c>
      <c r="I82" s="42">
        <v>138220</v>
      </c>
      <c r="J82" s="100">
        <v>153000</v>
      </c>
      <c r="K82" s="42">
        <f aca="true" t="shared" si="11" ref="K82:L87">J82*1.06</f>
        <v>162180</v>
      </c>
      <c r="L82" s="35">
        <f t="shared" si="11"/>
        <v>171910.80000000002</v>
      </c>
      <c r="M82" s="29"/>
      <c r="N82" s="29"/>
      <c r="O82" s="29"/>
      <c r="P82" s="29"/>
      <c r="Q82" s="29"/>
      <c r="R82" s="90"/>
      <c r="S82" s="32"/>
    </row>
    <row r="83" spans="1:19" ht="11.25" hidden="1" outlineLevel="1">
      <c r="A83" s="5">
        <v>80</v>
      </c>
      <c r="B83" s="8">
        <v>111</v>
      </c>
      <c r="C83" s="8" t="s">
        <v>43</v>
      </c>
      <c r="D83" s="10">
        <v>612001</v>
      </c>
      <c r="E83" s="16" t="s">
        <v>27</v>
      </c>
      <c r="F83" s="26">
        <v>8452</v>
      </c>
      <c r="G83" s="42">
        <v>8585</v>
      </c>
      <c r="H83" s="42">
        <v>9500</v>
      </c>
      <c r="I83" s="42">
        <v>9500</v>
      </c>
      <c r="J83" s="100">
        <v>10000</v>
      </c>
      <c r="K83" s="42">
        <f t="shared" si="11"/>
        <v>10600</v>
      </c>
      <c r="L83" s="35">
        <f t="shared" si="11"/>
        <v>11236</v>
      </c>
      <c r="M83" s="29"/>
      <c r="N83" s="29"/>
      <c r="O83" s="29"/>
      <c r="P83" s="29"/>
      <c r="Q83" s="29"/>
      <c r="R83" s="90"/>
      <c r="S83" s="32"/>
    </row>
    <row r="84" spans="1:19" ht="11.25" hidden="1" outlineLevel="1">
      <c r="A84" s="5">
        <v>81</v>
      </c>
      <c r="B84" s="8">
        <v>111</v>
      </c>
      <c r="C84" s="8" t="s">
        <v>43</v>
      </c>
      <c r="D84" s="10">
        <v>612002</v>
      </c>
      <c r="E84" s="16" t="s">
        <v>72</v>
      </c>
      <c r="F84" s="26">
        <v>1864</v>
      </c>
      <c r="G84" s="42">
        <v>2000</v>
      </c>
      <c r="H84" s="42">
        <v>3000</v>
      </c>
      <c r="I84" s="42">
        <v>3000</v>
      </c>
      <c r="J84" s="100">
        <v>4200</v>
      </c>
      <c r="K84" s="42">
        <f t="shared" si="11"/>
        <v>4452</v>
      </c>
      <c r="L84" s="35">
        <f t="shared" si="11"/>
        <v>4719.12</v>
      </c>
      <c r="M84" s="29"/>
      <c r="N84" s="29"/>
      <c r="O84" s="29"/>
      <c r="P84" s="29"/>
      <c r="Q84" s="29"/>
      <c r="R84" s="90"/>
      <c r="S84" s="32"/>
    </row>
    <row r="85" spans="1:19" ht="11.25" hidden="1" outlineLevel="1">
      <c r="A85" s="5">
        <v>82</v>
      </c>
      <c r="B85" s="8">
        <v>111</v>
      </c>
      <c r="C85" s="8" t="s">
        <v>43</v>
      </c>
      <c r="D85" s="10">
        <v>612002</v>
      </c>
      <c r="E85" s="16" t="s">
        <v>28</v>
      </c>
      <c r="F85" s="26">
        <v>11642.4</v>
      </c>
      <c r="G85" s="42">
        <v>12579</v>
      </c>
      <c r="H85" s="42">
        <v>14200</v>
      </c>
      <c r="I85" s="42">
        <v>14200</v>
      </c>
      <c r="J85" s="100">
        <v>12500</v>
      </c>
      <c r="K85" s="42">
        <f t="shared" si="11"/>
        <v>13250</v>
      </c>
      <c r="L85" s="35">
        <f t="shared" si="11"/>
        <v>14045</v>
      </c>
      <c r="M85" s="29"/>
      <c r="N85" s="29"/>
      <c r="O85" s="29"/>
      <c r="P85" s="29"/>
      <c r="Q85" s="29"/>
      <c r="R85" s="90"/>
      <c r="S85" s="32"/>
    </row>
    <row r="86" spans="1:19" ht="11.25" hidden="1" outlineLevel="1">
      <c r="A86" s="5">
        <v>83</v>
      </c>
      <c r="B86" s="8"/>
      <c r="C86" s="8"/>
      <c r="D86" s="10"/>
      <c r="E86" s="16" t="s">
        <v>54</v>
      </c>
      <c r="F86" s="26">
        <v>0</v>
      </c>
      <c r="G86" s="42">
        <v>0</v>
      </c>
      <c r="H86" s="42">
        <v>0</v>
      </c>
      <c r="I86" s="42">
        <v>0</v>
      </c>
      <c r="J86" s="100">
        <v>250</v>
      </c>
      <c r="K86" s="42">
        <f t="shared" si="11"/>
        <v>265</v>
      </c>
      <c r="L86" s="35">
        <f t="shared" si="11"/>
        <v>280.90000000000003</v>
      </c>
      <c r="M86" s="29"/>
      <c r="N86" s="29"/>
      <c r="O86" s="29"/>
      <c r="P86" s="29"/>
      <c r="Q86" s="29"/>
      <c r="R86" s="90"/>
      <c r="S86" s="32"/>
    </row>
    <row r="87" spans="1:19" ht="11.25" hidden="1" outlineLevel="1">
      <c r="A87" s="5">
        <v>84</v>
      </c>
      <c r="B87" s="8">
        <v>111</v>
      </c>
      <c r="C87" s="8" t="s">
        <v>43</v>
      </c>
      <c r="D87" s="10">
        <v>614</v>
      </c>
      <c r="E87" s="16" t="s">
        <v>73</v>
      </c>
      <c r="F87" s="26">
        <v>10138</v>
      </c>
      <c r="G87" s="42">
        <v>9796</v>
      </c>
      <c r="H87" s="42">
        <v>3200</v>
      </c>
      <c r="I87" s="42">
        <v>3200</v>
      </c>
      <c r="J87" s="100">
        <v>3500</v>
      </c>
      <c r="K87" s="42">
        <f t="shared" si="11"/>
        <v>3710</v>
      </c>
      <c r="L87" s="35">
        <f t="shared" si="11"/>
        <v>3932.6000000000004</v>
      </c>
      <c r="M87" s="29"/>
      <c r="N87" s="29"/>
      <c r="O87" s="29"/>
      <c r="P87" s="29"/>
      <c r="Q87" s="29"/>
      <c r="R87" s="90"/>
      <c r="S87" s="32"/>
    </row>
    <row r="88" spans="1:19" ht="21" collapsed="1">
      <c r="A88" s="5">
        <v>85</v>
      </c>
      <c r="B88" s="69"/>
      <c r="C88" s="69" t="s">
        <v>43</v>
      </c>
      <c r="D88" s="70">
        <v>620</v>
      </c>
      <c r="E88" s="56" t="s">
        <v>48</v>
      </c>
      <c r="F88" s="71">
        <f aca="true" t="shared" si="12" ref="F88:K88">SUM(F89:F97)</f>
        <v>56947</v>
      </c>
      <c r="G88" s="72">
        <f t="shared" si="12"/>
        <v>60033</v>
      </c>
      <c r="H88" s="72">
        <f t="shared" si="12"/>
        <v>60683</v>
      </c>
      <c r="I88" s="72">
        <f t="shared" si="12"/>
        <v>61161.939999999995</v>
      </c>
      <c r="J88" s="101">
        <f t="shared" si="12"/>
        <v>67165.775</v>
      </c>
      <c r="K88" s="72">
        <f t="shared" si="12"/>
        <v>71195.72150000001</v>
      </c>
      <c r="L88" s="73">
        <f aca="true" t="shared" si="13" ref="L88:S88">SUM(L89:L97)</f>
        <v>75467.46479000001</v>
      </c>
      <c r="M88" s="71">
        <f t="shared" si="13"/>
        <v>0</v>
      </c>
      <c r="N88" s="71">
        <v>0</v>
      </c>
      <c r="O88" s="71">
        <f t="shared" si="13"/>
        <v>0</v>
      </c>
      <c r="P88" s="71">
        <f t="shared" si="13"/>
        <v>0</v>
      </c>
      <c r="Q88" s="71">
        <f t="shared" si="13"/>
        <v>0</v>
      </c>
      <c r="R88" s="72">
        <v>0</v>
      </c>
      <c r="S88" s="73">
        <f t="shared" si="13"/>
        <v>0</v>
      </c>
    </row>
    <row r="89" spans="1:19" ht="11.25" hidden="1" outlineLevel="1">
      <c r="A89" s="5">
        <v>86</v>
      </c>
      <c r="B89" s="8">
        <v>111</v>
      </c>
      <c r="C89" s="8" t="s">
        <v>43</v>
      </c>
      <c r="D89" s="9">
        <v>621</v>
      </c>
      <c r="E89" s="16" t="s">
        <v>56</v>
      </c>
      <c r="F89" s="26">
        <v>15760</v>
      </c>
      <c r="G89" s="42">
        <v>16667</v>
      </c>
      <c r="H89" s="42">
        <v>16676</v>
      </c>
      <c r="I89" s="42">
        <f>I81*0.1</f>
        <v>16812</v>
      </c>
      <c r="J89" s="100">
        <f>J81*0.1</f>
        <v>18345</v>
      </c>
      <c r="K89" s="42">
        <f>J89*1.06</f>
        <v>19445.7</v>
      </c>
      <c r="L89" s="35">
        <f>K89*1.06</f>
        <v>20612.442000000003</v>
      </c>
      <c r="M89" s="29"/>
      <c r="N89" s="29"/>
      <c r="O89" s="29"/>
      <c r="P89" s="29"/>
      <c r="Q89" s="29"/>
      <c r="R89" s="90"/>
      <c r="S89" s="32"/>
    </row>
    <row r="90" spans="1:19" ht="11.25" hidden="1" outlineLevel="1">
      <c r="A90" s="5">
        <v>87</v>
      </c>
      <c r="B90" s="8">
        <v>111</v>
      </c>
      <c r="C90" s="8" t="s">
        <v>43</v>
      </c>
      <c r="D90" s="9" t="s">
        <v>0</v>
      </c>
      <c r="E90" s="16" t="s">
        <v>1</v>
      </c>
      <c r="F90" s="26">
        <v>2168</v>
      </c>
      <c r="G90" s="42">
        <v>2285</v>
      </c>
      <c r="H90" s="42">
        <v>2335</v>
      </c>
      <c r="I90" s="42">
        <f>I81*0.014</f>
        <v>2353.68</v>
      </c>
      <c r="J90" s="100">
        <f>J81*0.014</f>
        <v>2568.3</v>
      </c>
      <c r="K90" s="42">
        <f aca="true" t="shared" si="14" ref="K90:K97">J90*1.06</f>
        <v>2722.398</v>
      </c>
      <c r="L90" s="35">
        <f aca="true" t="shared" si="15" ref="L90:L97">K90*1.06</f>
        <v>2885.7418800000005</v>
      </c>
      <c r="M90" s="29"/>
      <c r="N90" s="29"/>
      <c r="O90" s="29"/>
      <c r="P90" s="29"/>
      <c r="Q90" s="29"/>
      <c r="R90" s="90"/>
      <c r="S90" s="32"/>
    </row>
    <row r="91" spans="1:19" ht="11.25" hidden="1" outlineLevel="1">
      <c r="A91" s="5">
        <v>88</v>
      </c>
      <c r="B91" s="8">
        <v>111</v>
      </c>
      <c r="C91" s="8" t="s">
        <v>43</v>
      </c>
      <c r="D91" s="9" t="s">
        <v>2</v>
      </c>
      <c r="E91" s="16" t="s">
        <v>3</v>
      </c>
      <c r="F91" s="26">
        <v>21688</v>
      </c>
      <c r="G91" s="42">
        <v>22860</v>
      </c>
      <c r="H91" s="42">
        <v>23346</v>
      </c>
      <c r="I91" s="42">
        <f>I81*0.14</f>
        <v>23536.800000000003</v>
      </c>
      <c r="J91" s="100">
        <f>J81*0.14</f>
        <v>25683.000000000004</v>
      </c>
      <c r="K91" s="42">
        <f t="shared" si="14"/>
        <v>27223.980000000007</v>
      </c>
      <c r="L91" s="35">
        <f t="shared" si="15"/>
        <v>28857.41880000001</v>
      </c>
      <c r="M91" s="29"/>
      <c r="N91" s="29"/>
      <c r="O91" s="29"/>
      <c r="P91" s="29"/>
      <c r="Q91" s="29"/>
      <c r="R91" s="90"/>
      <c r="S91" s="32"/>
    </row>
    <row r="92" spans="1:19" ht="11.25" hidden="1" outlineLevel="1">
      <c r="A92" s="5">
        <v>89</v>
      </c>
      <c r="B92" s="8">
        <v>111</v>
      </c>
      <c r="C92" s="8" t="s">
        <v>43</v>
      </c>
      <c r="D92" s="10">
        <v>625003</v>
      </c>
      <c r="E92" s="16" t="s">
        <v>4</v>
      </c>
      <c r="F92" s="26">
        <v>1240</v>
      </c>
      <c r="G92" s="42">
        <v>1312</v>
      </c>
      <c r="H92" s="42">
        <v>1334</v>
      </c>
      <c r="I92" s="42">
        <f>I81*0.008</f>
        <v>1344.96</v>
      </c>
      <c r="J92" s="100">
        <f>J81*0.008</f>
        <v>1467.6000000000001</v>
      </c>
      <c r="K92" s="42">
        <f t="shared" si="14"/>
        <v>1555.6560000000002</v>
      </c>
      <c r="L92" s="35">
        <f t="shared" si="15"/>
        <v>1648.9953600000003</v>
      </c>
      <c r="M92" s="29"/>
      <c r="N92" s="29"/>
      <c r="O92" s="29"/>
      <c r="P92" s="29"/>
      <c r="Q92" s="29"/>
      <c r="R92" s="90"/>
      <c r="S92" s="32"/>
    </row>
    <row r="93" spans="1:19" ht="11.25" hidden="1" outlineLevel="1">
      <c r="A93" s="5">
        <v>90</v>
      </c>
      <c r="B93" s="8">
        <v>111</v>
      </c>
      <c r="C93" s="8" t="s">
        <v>43</v>
      </c>
      <c r="D93" s="10">
        <v>625004</v>
      </c>
      <c r="E93" s="16" t="s">
        <v>5</v>
      </c>
      <c r="F93" s="26">
        <v>4647</v>
      </c>
      <c r="G93" s="42">
        <v>4898</v>
      </c>
      <c r="H93" s="42">
        <v>5003</v>
      </c>
      <c r="I93" s="42">
        <f>I81*0.03</f>
        <v>5043.599999999999</v>
      </c>
      <c r="J93" s="100">
        <f>J81*0.03</f>
        <v>5503.5</v>
      </c>
      <c r="K93" s="42">
        <f t="shared" si="14"/>
        <v>5833.71</v>
      </c>
      <c r="L93" s="35">
        <f t="shared" si="15"/>
        <v>6183.7326</v>
      </c>
      <c r="M93" s="29"/>
      <c r="N93" s="29"/>
      <c r="O93" s="29"/>
      <c r="P93" s="29"/>
      <c r="Q93" s="29"/>
      <c r="R93" s="90"/>
      <c r="S93" s="32"/>
    </row>
    <row r="94" spans="1:19" ht="11.25" hidden="1" outlineLevel="1">
      <c r="A94" s="5">
        <v>91</v>
      </c>
      <c r="B94" s="8">
        <v>111</v>
      </c>
      <c r="C94" s="8" t="s">
        <v>43</v>
      </c>
      <c r="D94" s="10">
        <v>625005</v>
      </c>
      <c r="E94" s="16" t="s">
        <v>6</v>
      </c>
      <c r="F94" s="26">
        <v>1549</v>
      </c>
      <c r="G94" s="42">
        <v>1631</v>
      </c>
      <c r="H94" s="42">
        <v>1668</v>
      </c>
      <c r="I94" s="42">
        <f>I81*0.01</f>
        <v>1681.2</v>
      </c>
      <c r="J94" s="100">
        <f>J81*0.01</f>
        <v>1834.5</v>
      </c>
      <c r="K94" s="42">
        <f t="shared" si="14"/>
        <v>1944.5700000000002</v>
      </c>
      <c r="L94" s="35">
        <f t="shared" si="15"/>
        <v>2061.2442</v>
      </c>
      <c r="M94" s="29"/>
      <c r="N94" s="29"/>
      <c r="O94" s="29"/>
      <c r="P94" s="29"/>
      <c r="Q94" s="29"/>
      <c r="R94" s="90"/>
      <c r="S94" s="32"/>
    </row>
    <row r="95" spans="1:19" ht="11.25" hidden="1" outlineLevel="1">
      <c r="A95" s="5">
        <v>92</v>
      </c>
      <c r="B95" s="8">
        <v>111</v>
      </c>
      <c r="C95" s="8" t="s">
        <v>43</v>
      </c>
      <c r="D95" s="10">
        <v>625006</v>
      </c>
      <c r="E95" s="12" t="s">
        <v>29</v>
      </c>
      <c r="F95" s="26">
        <v>0</v>
      </c>
      <c r="G95" s="42">
        <v>0</v>
      </c>
      <c r="H95" s="42">
        <v>0</v>
      </c>
      <c r="I95" s="42">
        <v>0</v>
      </c>
      <c r="J95" s="100">
        <v>0</v>
      </c>
      <c r="K95" s="42">
        <f t="shared" si="14"/>
        <v>0</v>
      </c>
      <c r="L95" s="35">
        <f t="shared" si="15"/>
        <v>0</v>
      </c>
      <c r="M95" s="29"/>
      <c r="N95" s="29"/>
      <c r="O95" s="29"/>
      <c r="P95" s="29"/>
      <c r="Q95" s="29"/>
      <c r="R95" s="90"/>
      <c r="S95" s="32"/>
    </row>
    <row r="96" spans="1:19" ht="22.5" hidden="1" outlineLevel="1">
      <c r="A96" s="5">
        <v>93</v>
      </c>
      <c r="B96" s="8">
        <v>111</v>
      </c>
      <c r="C96" s="8" t="s">
        <v>43</v>
      </c>
      <c r="D96" s="10">
        <v>625007</v>
      </c>
      <c r="E96" s="16" t="s">
        <v>8</v>
      </c>
      <c r="F96" s="26">
        <v>7358</v>
      </c>
      <c r="G96" s="42">
        <v>7755</v>
      </c>
      <c r="H96" s="42">
        <v>7921</v>
      </c>
      <c r="I96" s="42">
        <f>I81*0.0475</f>
        <v>7985.7</v>
      </c>
      <c r="J96" s="100">
        <f>J81*0.0475</f>
        <v>8713.875</v>
      </c>
      <c r="K96" s="42">
        <f t="shared" si="14"/>
        <v>9236.7075</v>
      </c>
      <c r="L96" s="35">
        <f t="shared" si="15"/>
        <v>9790.909950000001</v>
      </c>
      <c r="M96" s="29"/>
      <c r="N96" s="29"/>
      <c r="O96" s="29"/>
      <c r="P96" s="29"/>
      <c r="Q96" s="29"/>
      <c r="R96" s="90"/>
      <c r="S96" s="32"/>
    </row>
    <row r="97" spans="1:19" ht="11.25" hidden="1" outlineLevel="1">
      <c r="A97" s="5">
        <v>94</v>
      </c>
      <c r="B97" s="8">
        <v>111</v>
      </c>
      <c r="C97" s="8" t="s">
        <v>43</v>
      </c>
      <c r="D97" s="10">
        <v>627</v>
      </c>
      <c r="E97" s="16" t="s">
        <v>25</v>
      </c>
      <c r="F97" s="26">
        <v>2537</v>
      </c>
      <c r="G97" s="42">
        <v>2625</v>
      </c>
      <c r="H97" s="42">
        <v>2400</v>
      </c>
      <c r="I97" s="42">
        <v>2404</v>
      </c>
      <c r="J97" s="100">
        <v>3050</v>
      </c>
      <c r="K97" s="42">
        <f t="shared" si="14"/>
        <v>3233</v>
      </c>
      <c r="L97" s="35">
        <f t="shared" si="15"/>
        <v>3426.98</v>
      </c>
      <c r="M97" s="29"/>
      <c r="N97" s="29"/>
      <c r="O97" s="29"/>
      <c r="P97" s="29"/>
      <c r="Q97" s="29"/>
      <c r="R97" s="90"/>
      <c r="S97" s="32"/>
    </row>
    <row r="98" spans="1:19" ht="16.5" customHeight="1" collapsed="1">
      <c r="A98" s="5">
        <v>95</v>
      </c>
      <c r="B98" s="77"/>
      <c r="C98" s="77"/>
      <c r="D98" s="75">
        <v>630</v>
      </c>
      <c r="E98" s="56" t="s">
        <v>49</v>
      </c>
      <c r="F98" s="74">
        <f aca="true" t="shared" si="16" ref="F98:M98">SUM(F99:F142)</f>
        <v>27949</v>
      </c>
      <c r="G98" s="74">
        <f t="shared" si="16"/>
        <v>35161</v>
      </c>
      <c r="H98" s="74">
        <f t="shared" si="16"/>
        <v>32498</v>
      </c>
      <c r="I98" s="74">
        <f>SUM(I99:I142)</f>
        <v>37007</v>
      </c>
      <c r="J98" s="104">
        <f>SUM(J99:J142)</f>
        <v>38443</v>
      </c>
      <c r="K98" s="74">
        <f t="shared" si="16"/>
        <v>40749.58</v>
      </c>
      <c r="L98" s="74">
        <f t="shared" si="16"/>
        <v>43194.554800000005</v>
      </c>
      <c r="M98" s="74">
        <f t="shared" si="16"/>
        <v>0</v>
      </c>
      <c r="N98" s="74">
        <v>0</v>
      </c>
      <c r="O98" s="74">
        <f>SUM(O99:O142)</f>
        <v>0</v>
      </c>
      <c r="P98" s="74">
        <f>SUM(P99:P142)</f>
        <v>0</v>
      </c>
      <c r="Q98" s="74">
        <f>SUM(Q99:Q142)</f>
        <v>0</v>
      </c>
      <c r="R98" s="74">
        <v>0</v>
      </c>
      <c r="S98" s="74">
        <f>SUM(S99:S142)</f>
        <v>0</v>
      </c>
    </row>
    <row r="99" spans="1:19" ht="11.25" hidden="1" outlineLevel="1">
      <c r="A99" s="5">
        <v>96</v>
      </c>
      <c r="B99" s="8">
        <v>111</v>
      </c>
      <c r="C99" s="8" t="s">
        <v>43</v>
      </c>
      <c r="D99" s="3" t="s">
        <v>12</v>
      </c>
      <c r="E99" s="17" t="s">
        <v>13</v>
      </c>
      <c r="F99" s="26">
        <v>55</v>
      </c>
      <c r="G99" s="42">
        <v>22</v>
      </c>
      <c r="H99" s="42">
        <v>150</v>
      </c>
      <c r="I99" s="42">
        <v>150</v>
      </c>
      <c r="J99" s="100">
        <v>150</v>
      </c>
      <c r="K99" s="42">
        <f>J99*1.06</f>
        <v>159</v>
      </c>
      <c r="L99" s="35">
        <f>K99*1.06</f>
        <v>168.54000000000002</v>
      </c>
      <c r="M99" s="29"/>
      <c r="N99" s="29"/>
      <c r="O99" s="29"/>
      <c r="P99" s="29"/>
      <c r="Q99" s="29"/>
      <c r="R99" s="90"/>
      <c r="S99" s="32"/>
    </row>
    <row r="100" spans="1:19" ht="11.25" hidden="1" outlineLevel="1">
      <c r="A100" s="5">
        <v>97</v>
      </c>
      <c r="B100" s="8">
        <v>111</v>
      </c>
      <c r="C100" s="8" t="s">
        <v>43</v>
      </c>
      <c r="D100" s="4" t="s">
        <v>14</v>
      </c>
      <c r="E100" s="17" t="s">
        <v>16</v>
      </c>
      <c r="F100" s="26">
        <v>2222</v>
      </c>
      <c r="G100" s="42">
        <v>2262</v>
      </c>
      <c r="H100" s="42">
        <v>2500</v>
      </c>
      <c r="I100" s="42">
        <v>2884</v>
      </c>
      <c r="J100" s="100">
        <v>2500</v>
      </c>
      <c r="K100" s="42">
        <f aca="true" t="shared" si="17" ref="K100:K142">J100*1.06</f>
        <v>2650</v>
      </c>
      <c r="L100" s="35">
        <f aca="true" t="shared" si="18" ref="L100:L142">K100*1.06</f>
        <v>2809</v>
      </c>
      <c r="M100" s="29"/>
      <c r="N100" s="29"/>
      <c r="O100" s="29"/>
      <c r="P100" s="29"/>
      <c r="Q100" s="29"/>
      <c r="R100" s="90"/>
      <c r="S100" s="32"/>
    </row>
    <row r="101" spans="1:19" ht="11.25" hidden="1" outlineLevel="1">
      <c r="A101" s="5">
        <v>98</v>
      </c>
      <c r="B101" s="8">
        <v>111</v>
      </c>
      <c r="C101" s="8" t="s">
        <v>43</v>
      </c>
      <c r="D101" s="4" t="s">
        <v>15</v>
      </c>
      <c r="E101" s="17" t="s">
        <v>30</v>
      </c>
      <c r="F101" s="26">
        <v>4090</v>
      </c>
      <c r="G101" s="42">
        <v>4696</v>
      </c>
      <c r="H101" s="42">
        <v>3700</v>
      </c>
      <c r="I101" s="42">
        <v>3700</v>
      </c>
      <c r="J101" s="100">
        <v>4000</v>
      </c>
      <c r="K101" s="42">
        <f t="shared" si="17"/>
        <v>4240</v>
      </c>
      <c r="L101" s="35">
        <f t="shared" si="18"/>
        <v>4494.400000000001</v>
      </c>
      <c r="M101" s="29"/>
      <c r="N101" s="29"/>
      <c r="O101" s="29"/>
      <c r="P101" s="29"/>
      <c r="Q101" s="29"/>
      <c r="R101" s="90"/>
      <c r="S101" s="32"/>
    </row>
    <row r="102" spans="1:19" ht="11.25" hidden="1" outlineLevel="1">
      <c r="A102" s="5">
        <v>99</v>
      </c>
      <c r="B102" s="8">
        <v>111</v>
      </c>
      <c r="C102" s="8" t="s">
        <v>43</v>
      </c>
      <c r="D102" s="4">
        <v>632002</v>
      </c>
      <c r="E102" s="17" t="s">
        <v>31</v>
      </c>
      <c r="F102" s="26">
        <v>122</v>
      </c>
      <c r="G102" s="42">
        <v>53</v>
      </c>
      <c r="H102" s="42">
        <v>200</v>
      </c>
      <c r="I102" s="42">
        <v>200</v>
      </c>
      <c r="J102" s="100">
        <v>350</v>
      </c>
      <c r="K102" s="42">
        <f t="shared" si="17"/>
        <v>371</v>
      </c>
      <c r="L102" s="35">
        <f t="shared" si="18"/>
        <v>393.26000000000005</v>
      </c>
      <c r="M102" s="29"/>
      <c r="N102" s="29"/>
      <c r="O102" s="29"/>
      <c r="P102" s="29"/>
      <c r="Q102" s="29"/>
      <c r="R102" s="90"/>
      <c r="S102" s="32"/>
    </row>
    <row r="103" spans="1:19" ht="11.25" hidden="1" outlineLevel="1">
      <c r="A103" s="5">
        <v>100</v>
      </c>
      <c r="B103" s="8">
        <v>111</v>
      </c>
      <c r="C103" s="8" t="s">
        <v>43</v>
      </c>
      <c r="D103" s="4" t="s">
        <v>17</v>
      </c>
      <c r="E103" s="17" t="s">
        <v>32</v>
      </c>
      <c r="F103" s="26">
        <v>194</v>
      </c>
      <c r="G103" s="42">
        <v>141</v>
      </c>
      <c r="H103" s="42">
        <v>140</v>
      </c>
      <c r="I103" s="42">
        <v>140</v>
      </c>
      <c r="J103" s="100">
        <v>140</v>
      </c>
      <c r="K103" s="42">
        <f t="shared" si="17"/>
        <v>148.4</v>
      </c>
      <c r="L103" s="35">
        <f t="shared" si="18"/>
        <v>157.304</v>
      </c>
      <c r="M103" s="29"/>
      <c r="N103" s="29"/>
      <c r="O103" s="29"/>
      <c r="P103" s="29"/>
      <c r="Q103" s="29"/>
      <c r="R103" s="90"/>
      <c r="S103" s="32"/>
    </row>
    <row r="104" spans="1:19" ht="11.25" hidden="1" outlineLevel="1">
      <c r="A104" s="5">
        <v>101</v>
      </c>
      <c r="B104" s="8">
        <v>111</v>
      </c>
      <c r="C104" s="8" t="s">
        <v>43</v>
      </c>
      <c r="D104" s="4" t="s">
        <v>18</v>
      </c>
      <c r="E104" s="17" t="s">
        <v>21</v>
      </c>
      <c r="F104" s="26">
        <v>489</v>
      </c>
      <c r="G104" s="42">
        <v>496</v>
      </c>
      <c r="H104" s="42">
        <v>500</v>
      </c>
      <c r="I104" s="42">
        <v>500</v>
      </c>
      <c r="J104" s="100">
        <v>500</v>
      </c>
      <c r="K104" s="42">
        <f t="shared" si="17"/>
        <v>530</v>
      </c>
      <c r="L104" s="35">
        <f t="shared" si="18"/>
        <v>561.8000000000001</v>
      </c>
      <c r="M104" s="29"/>
      <c r="N104" s="29"/>
      <c r="O104" s="29"/>
      <c r="P104" s="29"/>
      <c r="Q104" s="29"/>
      <c r="R104" s="90"/>
      <c r="S104" s="32"/>
    </row>
    <row r="105" spans="1:19" ht="11.25" hidden="1" outlineLevel="1">
      <c r="A105" s="5">
        <v>102</v>
      </c>
      <c r="B105" s="8">
        <v>111</v>
      </c>
      <c r="C105" s="8" t="s">
        <v>43</v>
      </c>
      <c r="D105" s="10">
        <v>633001</v>
      </c>
      <c r="E105" s="16" t="s">
        <v>19</v>
      </c>
      <c r="F105" s="26">
        <v>645</v>
      </c>
      <c r="G105" s="42">
        <v>0</v>
      </c>
      <c r="H105" s="42">
        <v>1500</v>
      </c>
      <c r="I105" s="42">
        <v>1500</v>
      </c>
      <c r="J105" s="100">
        <v>1500</v>
      </c>
      <c r="K105" s="42">
        <f t="shared" si="17"/>
        <v>1590</v>
      </c>
      <c r="L105" s="35">
        <f t="shared" si="18"/>
        <v>1685.4</v>
      </c>
      <c r="M105" s="29"/>
      <c r="N105" s="29"/>
      <c r="O105" s="29"/>
      <c r="P105" s="29"/>
      <c r="Q105" s="29"/>
      <c r="R105" s="90"/>
      <c r="S105" s="32"/>
    </row>
    <row r="106" spans="1:19" ht="11.25" hidden="1" outlineLevel="1">
      <c r="A106" s="5">
        <v>103</v>
      </c>
      <c r="B106" s="8">
        <v>111</v>
      </c>
      <c r="C106" s="8" t="s">
        <v>43</v>
      </c>
      <c r="D106" s="10">
        <v>633002</v>
      </c>
      <c r="E106" s="16" t="s">
        <v>33</v>
      </c>
      <c r="F106" s="26">
        <v>0</v>
      </c>
      <c r="G106" s="42">
        <v>2294</v>
      </c>
      <c r="H106" s="42">
        <v>2000</v>
      </c>
      <c r="I106" s="42">
        <v>2000</v>
      </c>
      <c r="J106" s="100">
        <v>2000</v>
      </c>
      <c r="K106" s="42">
        <f t="shared" si="17"/>
        <v>2120</v>
      </c>
      <c r="L106" s="35">
        <f t="shared" si="18"/>
        <v>2247.2000000000003</v>
      </c>
      <c r="M106" s="29"/>
      <c r="N106" s="29"/>
      <c r="O106" s="29"/>
      <c r="P106" s="29"/>
      <c r="Q106" s="29"/>
      <c r="R106" s="90"/>
      <c r="S106" s="32"/>
    </row>
    <row r="107" spans="1:19" ht="22.5" hidden="1" outlineLevel="1">
      <c r="A107" s="5">
        <v>104</v>
      </c>
      <c r="B107" s="8">
        <v>111</v>
      </c>
      <c r="C107" s="8" t="s">
        <v>43</v>
      </c>
      <c r="D107" s="10">
        <v>633004</v>
      </c>
      <c r="E107" s="16" t="s">
        <v>34</v>
      </c>
      <c r="F107" s="26">
        <v>484</v>
      </c>
      <c r="G107" s="42">
        <v>1460</v>
      </c>
      <c r="H107" s="42">
        <v>1500</v>
      </c>
      <c r="I107" s="42">
        <v>1500</v>
      </c>
      <c r="J107" s="100">
        <v>1500</v>
      </c>
      <c r="K107" s="42">
        <f t="shared" si="17"/>
        <v>1590</v>
      </c>
      <c r="L107" s="35">
        <f t="shared" si="18"/>
        <v>1685.4</v>
      </c>
      <c r="M107" s="29"/>
      <c r="N107" s="29"/>
      <c r="O107" s="29"/>
      <c r="P107" s="29"/>
      <c r="Q107" s="29"/>
      <c r="R107" s="90"/>
      <c r="S107" s="32"/>
    </row>
    <row r="108" spans="1:19" ht="22.5" hidden="1" outlineLevel="1">
      <c r="A108" s="5">
        <v>105</v>
      </c>
      <c r="B108" s="8">
        <v>111</v>
      </c>
      <c r="C108" s="8" t="s">
        <v>43</v>
      </c>
      <c r="D108" s="10" t="s">
        <v>74</v>
      </c>
      <c r="E108" s="16" t="s">
        <v>59</v>
      </c>
      <c r="F108" s="26">
        <v>605</v>
      </c>
      <c r="G108" s="42">
        <v>815</v>
      </c>
      <c r="H108" s="42">
        <v>1274</v>
      </c>
      <c r="I108" s="42">
        <v>1274</v>
      </c>
      <c r="J108" s="100">
        <v>1400</v>
      </c>
      <c r="K108" s="42">
        <f t="shared" si="17"/>
        <v>1484</v>
      </c>
      <c r="L108" s="35">
        <f t="shared" si="18"/>
        <v>1573.0400000000002</v>
      </c>
      <c r="M108" s="29"/>
      <c r="N108" s="29"/>
      <c r="O108" s="29"/>
      <c r="P108" s="29"/>
      <c r="Q108" s="29"/>
      <c r="R108" s="90"/>
      <c r="S108" s="32"/>
    </row>
    <row r="109" spans="1:19" ht="22.5" hidden="1" outlineLevel="1">
      <c r="A109" s="5">
        <v>106</v>
      </c>
      <c r="B109" s="8">
        <v>111</v>
      </c>
      <c r="C109" s="8" t="s">
        <v>43</v>
      </c>
      <c r="D109" s="10" t="s">
        <v>75</v>
      </c>
      <c r="E109" s="16" t="s">
        <v>76</v>
      </c>
      <c r="F109" s="26">
        <v>257</v>
      </c>
      <c r="G109" s="42">
        <v>192</v>
      </c>
      <c r="H109" s="42">
        <v>150</v>
      </c>
      <c r="I109" s="42">
        <v>150</v>
      </c>
      <c r="J109" s="100">
        <v>150</v>
      </c>
      <c r="K109" s="42">
        <f t="shared" si="17"/>
        <v>159</v>
      </c>
      <c r="L109" s="35">
        <f t="shared" si="18"/>
        <v>168.54000000000002</v>
      </c>
      <c r="M109" s="29"/>
      <c r="N109" s="29"/>
      <c r="O109" s="29"/>
      <c r="P109" s="29"/>
      <c r="Q109" s="29"/>
      <c r="R109" s="90"/>
      <c r="S109" s="32"/>
    </row>
    <row r="110" spans="1:19" ht="22.5" hidden="1" outlineLevel="1">
      <c r="A110" s="5">
        <v>107</v>
      </c>
      <c r="B110" s="8">
        <v>111</v>
      </c>
      <c r="C110" s="8" t="s">
        <v>43</v>
      </c>
      <c r="D110" s="10" t="s">
        <v>77</v>
      </c>
      <c r="E110" s="16" t="s">
        <v>61</v>
      </c>
      <c r="F110" s="26">
        <v>769</v>
      </c>
      <c r="G110" s="42">
        <v>523</v>
      </c>
      <c r="H110" s="42">
        <v>1000</v>
      </c>
      <c r="I110" s="42">
        <v>1000</v>
      </c>
      <c r="J110" s="100">
        <v>1000</v>
      </c>
      <c r="K110" s="42">
        <f t="shared" si="17"/>
        <v>1060</v>
      </c>
      <c r="L110" s="35">
        <f t="shared" si="18"/>
        <v>1123.6000000000001</v>
      </c>
      <c r="M110" s="29"/>
      <c r="N110" s="29"/>
      <c r="O110" s="29"/>
      <c r="P110" s="29"/>
      <c r="Q110" s="29"/>
      <c r="R110" s="90"/>
      <c r="S110" s="32"/>
    </row>
    <row r="111" spans="1:19" ht="11.25" hidden="1" outlineLevel="1">
      <c r="A111" s="5">
        <v>108</v>
      </c>
      <c r="B111" s="8">
        <v>111</v>
      </c>
      <c r="C111" s="8" t="s">
        <v>43</v>
      </c>
      <c r="D111" s="10" t="s">
        <v>78</v>
      </c>
      <c r="E111" s="16" t="s">
        <v>63</v>
      </c>
      <c r="F111" s="26">
        <v>741</v>
      </c>
      <c r="G111" s="42">
        <v>0</v>
      </c>
      <c r="H111" s="42">
        <v>2500</v>
      </c>
      <c r="I111" s="42">
        <v>2500</v>
      </c>
      <c r="J111" s="100">
        <v>2500</v>
      </c>
      <c r="K111" s="42">
        <f t="shared" si="17"/>
        <v>2650</v>
      </c>
      <c r="L111" s="35">
        <f t="shared" si="18"/>
        <v>2809</v>
      </c>
      <c r="M111" s="29"/>
      <c r="N111" s="29"/>
      <c r="O111" s="29"/>
      <c r="P111" s="29"/>
      <c r="Q111" s="29"/>
      <c r="R111" s="90"/>
      <c r="S111" s="32"/>
    </row>
    <row r="112" spans="1:19" ht="11.25" hidden="1" outlineLevel="1">
      <c r="A112" s="5">
        <v>109</v>
      </c>
      <c r="B112" s="8">
        <v>111</v>
      </c>
      <c r="C112" s="8" t="s">
        <v>43</v>
      </c>
      <c r="D112" s="10" t="s">
        <v>79</v>
      </c>
      <c r="E112" s="12" t="s">
        <v>22</v>
      </c>
      <c r="F112" s="26">
        <v>429</v>
      </c>
      <c r="G112" s="42">
        <v>1463</v>
      </c>
      <c r="H112" s="42">
        <v>100</v>
      </c>
      <c r="I112" s="42">
        <v>100</v>
      </c>
      <c r="J112" s="100">
        <v>2000</v>
      </c>
      <c r="K112" s="42">
        <f t="shared" si="17"/>
        <v>2120</v>
      </c>
      <c r="L112" s="35">
        <f t="shared" si="18"/>
        <v>2247.2000000000003</v>
      </c>
      <c r="M112" s="29"/>
      <c r="N112" s="29"/>
      <c r="O112" s="29"/>
      <c r="P112" s="29"/>
      <c r="Q112" s="29"/>
      <c r="R112" s="90"/>
      <c r="S112" s="32"/>
    </row>
    <row r="113" spans="1:19" ht="22.5" hidden="1" outlineLevel="1">
      <c r="A113" s="5">
        <v>110</v>
      </c>
      <c r="B113" s="8">
        <v>111</v>
      </c>
      <c r="C113" s="8" t="s">
        <v>43</v>
      </c>
      <c r="D113" s="10" t="s">
        <v>80</v>
      </c>
      <c r="E113" s="16" t="s">
        <v>35</v>
      </c>
      <c r="F113" s="26">
        <v>431</v>
      </c>
      <c r="G113" s="42">
        <v>958</v>
      </c>
      <c r="H113" s="42">
        <v>500</v>
      </c>
      <c r="I113" s="42">
        <v>500</v>
      </c>
      <c r="J113" s="100">
        <v>500</v>
      </c>
      <c r="K113" s="42">
        <f t="shared" si="17"/>
        <v>530</v>
      </c>
      <c r="L113" s="35">
        <f t="shared" si="18"/>
        <v>561.8000000000001</v>
      </c>
      <c r="M113" s="29"/>
      <c r="N113" s="29"/>
      <c r="O113" s="29"/>
      <c r="P113" s="29"/>
      <c r="Q113" s="29"/>
      <c r="R113" s="90"/>
      <c r="S113" s="32"/>
    </row>
    <row r="114" spans="1:19" ht="22.5" hidden="1" outlineLevel="1">
      <c r="A114" s="5">
        <v>111</v>
      </c>
      <c r="B114" s="8" t="s">
        <v>112</v>
      </c>
      <c r="C114" s="8" t="s">
        <v>43</v>
      </c>
      <c r="D114" s="10" t="s">
        <v>80</v>
      </c>
      <c r="E114" s="16" t="s">
        <v>133</v>
      </c>
      <c r="F114" s="26">
        <v>1287</v>
      </c>
      <c r="G114" s="42">
        <v>776</v>
      </c>
      <c r="H114" s="42">
        <v>0</v>
      </c>
      <c r="I114" s="42">
        <v>548</v>
      </c>
      <c r="J114" s="100">
        <v>0</v>
      </c>
      <c r="K114" s="42">
        <f t="shared" si="17"/>
        <v>0</v>
      </c>
      <c r="L114" s="35">
        <f t="shared" si="18"/>
        <v>0</v>
      </c>
      <c r="M114" s="29"/>
      <c r="N114" s="29"/>
      <c r="O114" s="29"/>
      <c r="P114" s="29"/>
      <c r="Q114" s="29"/>
      <c r="R114" s="90"/>
      <c r="S114" s="32"/>
    </row>
    <row r="115" spans="1:19" ht="11.25" hidden="1" outlineLevel="1">
      <c r="A115" s="5"/>
      <c r="B115" s="8" t="s">
        <v>112</v>
      </c>
      <c r="C115" s="8" t="s">
        <v>43</v>
      </c>
      <c r="D115" s="10">
        <v>633009</v>
      </c>
      <c r="E115" s="16" t="s">
        <v>52</v>
      </c>
      <c r="F115" s="26">
        <v>0</v>
      </c>
      <c r="G115" s="42">
        <v>0</v>
      </c>
      <c r="H115" s="42">
        <v>0</v>
      </c>
      <c r="I115" s="42">
        <v>69</v>
      </c>
      <c r="J115" s="100">
        <v>0</v>
      </c>
      <c r="K115" s="42">
        <f t="shared" si="17"/>
        <v>0</v>
      </c>
      <c r="L115" s="35">
        <f t="shared" si="18"/>
        <v>0</v>
      </c>
      <c r="M115" s="29"/>
      <c r="N115" s="29"/>
      <c r="O115" s="29"/>
      <c r="P115" s="29"/>
      <c r="Q115" s="29"/>
      <c r="R115" s="90"/>
      <c r="S115" s="32"/>
    </row>
    <row r="116" spans="1:19" ht="11.25" hidden="1" outlineLevel="1">
      <c r="A116" s="5">
        <v>112</v>
      </c>
      <c r="B116" s="8">
        <v>111</v>
      </c>
      <c r="C116" s="8" t="s">
        <v>43</v>
      </c>
      <c r="D116" s="10">
        <v>633009</v>
      </c>
      <c r="E116" s="16" t="s">
        <v>37</v>
      </c>
      <c r="F116" s="26">
        <v>885</v>
      </c>
      <c r="G116" s="42">
        <v>1355</v>
      </c>
      <c r="H116" s="42">
        <v>1100</v>
      </c>
      <c r="I116" s="42">
        <v>1206</v>
      </c>
      <c r="J116" s="100">
        <v>1312</v>
      </c>
      <c r="K116" s="42">
        <f t="shared" si="17"/>
        <v>1390.72</v>
      </c>
      <c r="L116" s="35">
        <f t="shared" si="18"/>
        <v>1474.1632000000002</v>
      </c>
      <c r="M116" s="29"/>
      <c r="N116" s="29"/>
      <c r="O116" s="29"/>
      <c r="P116" s="29"/>
      <c r="Q116" s="29"/>
      <c r="R116" s="90"/>
      <c r="S116" s="32"/>
    </row>
    <row r="117" spans="1:19" ht="22.5" hidden="1" outlineLevel="1">
      <c r="A117" s="5">
        <v>113</v>
      </c>
      <c r="B117" s="8">
        <v>111</v>
      </c>
      <c r="C117" s="8" t="s">
        <v>43</v>
      </c>
      <c r="D117" s="10">
        <v>633010</v>
      </c>
      <c r="E117" s="16" t="s">
        <v>65</v>
      </c>
      <c r="F117" s="26">
        <v>84</v>
      </c>
      <c r="G117" s="42">
        <v>138</v>
      </c>
      <c r="H117" s="42">
        <v>200</v>
      </c>
      <c r="I117" s="42">
        <v>200</v>
      </c>
      <c r="J117" s="100">
        <v>200</v>
      </c>
      <c r="K117" s="42">
        <f t="shared" si="17"/>
        <v>212</v>
      </c>
      <c r="L117" s="35">
        <f t="shared" si="18"/>
        <v>224.72</v>
      </c>
      <c r="M117" s="29"/>
      <c r="N117" s="29"/>
      <c r="O117" s="29"/>
      <c r="P117" s="29"/>
      <c r="Q117" s="29"/>
      <c r="R117" s="90"/>
      <c r="S117" s="32"/>
    </row>
    <row r="118" spans="1:19" ht="11.25" hidden="1" outlineLevel="1">
      <c r="A118" s="5">
        <v>114</v>
      </c>
      <c r="B118" s="8" t="s">
        <v>134</v>
      </c>
      <c r="C118" s="8" t="s">
        <v>43</v>
      </c>
      <c r="D118" s="10">
        <v>633011</v>
      </c>
      <c r="E118" s="16" t="s">
        <v>135</v>
      </c>
      <c r="F118" s="26">
        <v>212</v>
      </c>
      <c r="G118" s="42">
        <v>316</v>
      </c>
      <c r="H118" s="42">
        <v>0</v>
      </c>
      <c r="I118" s="42">
        <v>349</v>
      </c>
      <c r="J118" s="100">
        <v>319</v>
      </c>
      <c r="K118" s="42">
        <f t="shared" si="17"/>
        <v>338.14000000000004</v>
      </c>
      <c r="L118" s="35">
        <f t="shared" si="18"/>
        <v>358.42840000000007</v>
      </c>
      <c r="M118" s="29"/>
      <c r="N118" s="29"/>
      <c r="O118" s="29"/>
      <c r="P118" s="29"/>
      <c r="Q118" s="29"/>
      <c r="R118" s="90"/>
      <c r="S118" s="32"/>
    </row>
    <row r="119" spans="1:19" ht="11.25" hidden="1" outlineLevel="1">
      <c r="A119" s="5">
        <v>115</v>
      </c>
      <c r="B119" s="8">
        <v>41</v>
      </c>
      <c r="C119" s="8" t="s">
        <v>43</v>
      </c>
      <c r="D119" s="10">
        <v>633011</v>
      </c>
      <c r="E119" s="16" t="s">
        <v>141</v>
      </c>
      <c r="F119" s="26">
        <v>68</v>
      </c>
      <c r="G119" s="42">
        <v>0</v>
      </c>
      <c r="H119" s="42">
        <v>0</v>
      </c>
      <c r="I119" s="42">
        <v>0</v>
      </c>
      <c r="J119" s="100">
        <v>0</v>
      </c>
      <c r="K119" s="42">
        <f t="shared" si="17"/>
        <v>0</v>
      </c>
      <c r="L119" s="35">
        <f t="shared" si="18"/>
        <v>0</v>
      </c>
      <c r="M119" s="29"/>
      <c r="N119" s="29"/>
      <c r="O119" s="29"/>
      <c r="P119" s="29"/>
      <c r="Q119" s="29"/>
      <c r="R119" s="90"/>
      <c r="S119" s="32"/>
    </row>
    <row r="120" spans="1:19" ht="11.25" hidden="1" outlineLevel="1">
      <c r="A120" s="5">
        <v>116</v>
      </c>
      <c r="B120" s="8" t="s">
        <v>112</v>
      </c>
      <c r="C120" s="8" t="s">
        <v>43</v>
      </c>
      <c r="D120" s="10">
        <v>633011</v>
      </c>
      <c r="E120" s="16" t="s">
        <v>96</v>
      </c>
      <c r="F120" s="26">
        <v>14</v>
      </c>
      <c r="G120" s="42">
        <v>331</v>
      </c>
      <c r="H120" s="42">
        <v>0</v>
      </c>
      <c r="I120" s="42">
        <v>202</v>
      </c>
      <c r="J120" s="100">
        <v>0</v>
      </c>
      <c r="K120" s="42">
        <f t="shared" si="17"/>
        <v>0</v>
      </c>
      <c r="L120" s="35">
        <f t="shared" si="18"/>
        <v>0</v>
      </c>
      <c r="M120" s="29"/>
      <c r="N120" s="29"/>
      <c r="O120" s="29"/>
      <c r="P120" s="29"/>
      <c r="Q120" s="29"/>
      <c r="R120" s="90"/>
      <c r="S120" s="32"/>
    </row>
    <row r="121" spans="1:19" ht="11.25" hidden="1" outlineLevel="1">
      <c r="A121" s="5">
        <v>117</v>
      </c>
      <c r="B121" s="8">
        <v>111</v>
      </c>
      <c r="C121" s="8" t="s">
        <v>43</v>
      </c>
      <c r="D121" s="10">
        <v>633013</v>
      </c>
      <c r="E121" s="16" t="s">
        <v>97</v>
      </c>
      <c r="F121" s="26">
        <v>1187</v>
      </c>
      <c r="G121" s="42">
        <v>914</v>
      </c>
      <c r="H121" s="42">
        <v>870</v>
      </c>
      <c r="I121" s="42">
        <v>870</v>
      </c>
      <c r="J121" s="100">
        <v>870</v>
      </c>
      <c r="K121" s="42">
        <f t="shared" si="17"/>
        <v>922.2</v>
      </c>
      <c r="L121" s="35">
        <f t="shared" si="18"/>
        <v>977.5320000000002</v>
      </c>
      <c r="M121" s="29"/>
      <c r="N121" s="29"/>
      <c r="O121" s="29"/>
      <c r="P121" s="29"/>
      <c r="Q121" s="29"/>
      <c r="R121" s="90"/>
      <c r="S121" s="32"/>
    </row>
    <row r="122" spans="1:19" ht="11.25" hidden="1" outlineLevel="1">
      <c r="A122" s="5">
        <v>118</v>
      </c>
      <c r="B122" s="8">
        <v>111</v>
      </c>
      <c r="C122" s="8" t="s">
        <v>43</v>
      </c>
      <c r="D122" s="10">
        <v>633015</v>
      </c>
      <c r="E122" s="16" t="s">
        <v>81</v>
      </c>
      <c r="F122" s="26">
        <v>96</v>
      </c>
      <c r="G122" s="42">
        <v>83</v>
      </c>
      <c r="H122" s="42">
        <v>100</v>
      </c>
      <c r="I122" s="42">
        <v>100</v>
      </c>
      <c r="J122" s="100">
        <v>150</v>
      </c>
      <c r="K122" s="42">
        <f t="shared" si="17"/>
        <v>159</v>
      </c>
      <c r="L122" s="35">
        <f t="shared" si="18"/>
        <v>168.54000000000002</v>
      </c>
      <c r="M122" s="29"/>
      <c r="N122" s="29"/>
      <c r="O122" s="29"/>
      <c r="P122" s="29"/>
      <c r="Q122" s="29"/>
      <c r="R122" s="90"/>
      <c r="S122" s="32"/>
    </row>
    <row r="123" spans="1:19" ht="11.25" hidden="1" outlineLevel="1">
      <c r="A123" s="5">
        <v>119</v>
      </c>
      <c r="B123" s="8">
        <v>111</v>
      </c>
      <c r="C123" s="8" t="s">
        <v>43</v>
      </c>
      <c r="D123" s="10">
        <v>635004</v>
      </c>
      <c r="E123" s="16" t="s">
        <v>98</v>
      </c>
      <c r="F123" s="26">
        <v>0</v>
      </c>
      <c r="G123" s="42">
        <v>0</v>
      </c>
      <c r="H123" s="42">
        <v>100</v>
      </c>
      <c r="I123" s="42">
        <v>100</v>
      </c>
      <c r="J123" s="100">
        <v>1178</v>
      </c>
      <c r="K123" s="42">
        <f t="shared" si="17"/>
        <v>1248.68</v>
      </c>
      <c r="L123" s="35">
        <f t="shared" si="18"/>
        <v>1323.6008000000002</v>
      </c>
      <c r="M123" s="29"/>
      <c r="N123" s="29"/>
      <c r="O123" s="29"/>
      <c r="P123" s="29"/>
      <c r="Q123" s="29"/>
      <c r="R123" s="90"/>
      <c r="S123" s="32"/>
    </row>
    <row r="124" spans="1:19" ht="22.5" hidden="1" outlineLevel="1">
      <c r="A124" s="5">
        <v>120</v>
      </c>
      <c r="B124" s="8">
        <v>111</v>
      </c>
      <c r="C124" s="8" t="s">
        <v>43</v>
      </c>
      <c r="D124" s="10">
        <v>635</v>
      </c>
      <c r="E124" s="16" t="s">
        <v>82</v>
      </c>
      <c r="F124" s="26">
        <v>246</v>
      </c>
      <c r="G124" s="42">
        <v>501</v>
      </c>
      <c r="H124" s="42">
        <v>100</v>
      </c>
      <c r="I124" s="42">
        <v>100</v>
      </c>
      <c r="J124" s="100">
        <v>100</v>
      </c>
      <c r="K124" s="42">
        <f t="shared" si="17"/>
        <v>106</v>
      </c>
      <c r="L124" s="35">
        <f t="shared" si="18"/>
        <v>112.36</v>
      </c>
      <c r="M124" s="29"/>
      <c r="N124" s="29"/>
      <c r="O124" s="29"/>
      <c r="P124" s="29"/>
      <c r="Q124" s="29"/>
      <c r="R124" s="90"/>
      <c r="S124" s="32"/>
    </row>
    <row r="125" spans="1:19" ht="11.25" hidden="1" outlineLevel="1">
      <c r="A125" s="5">
        <v>121</v>
      </c>
      <c r="B125" s="8">
        <v>111</v>
      </c>
      <c r="C125" s="8" t="s">
        <v>43</v>
      </c>
      <c r="D125" s="4">
        <v>637001</v>
      </c>
      <c r="E125" s="18" t="s">
        <v>83</v>
      </c>
      <c r="F125" s="26">
        <v>617</v>
      </c>
      <c r="G125" s="42">
        <v>164</v>
      </c>
      <c r="H125" s="42">
        <v>200</v>
      </c>
      <c r="I125" s="42">
        <v>200</v>
      </c>
      <c r="J125" s="100">
        <v>300</v>
      </c>
      <c r="K125" s="42">
        <f t="shared" si="17"/>
        <v>318</v>
      </c>
      <c r="L125" s="35">
        <f t="shared" si="18"/>
        <v>337.08000000000004</v>
      </c>
      <c r="M125" s="29"/>
      <c r="N125" s="29"/>
      <c r="O125" s="29"/>
      <c r="P125" s="29"/>
      <c r="Q125" s="29"/>
      <c r="R125" s="90"/>
      <c r="S125" s="32"/>
    </row>
    <row r="126" spans="1:19" ht="11.25" hidden="1" outlineLevel="1">
      <c r="A126" s="5">
        <v>122</v>
      </c>
      <c r="B126" s="8">
        <v>111</v>
      </c>
      <c r="C126" s="8" t="s">
        <v>43</v>
      </c>
      <c r="D126" s="4">
        <v>636002</v>
      </c>
      <c r="E126" s="18" t="s">
        <v>84</v>
      </c>
      <c r="F126" s="26">
        <v>0</v>
      </c>
      <c r="G126" s="42">
        <v>54</v>
      </c>
      <c r="H126" s="42">
        <v>54</v>
      </c>
      <c r="I126" s="42">
        <v>54</v>
      </c>
      <c r="J126" s="100">
        <v>54</v>
      </c>
      <c r="K126" s="42">
        <f t="shared" si="17"/>
        <v>57.24</v>
      </c>
      <c r="L126" s="35">
        <f t="shared" si="18"/>
        <v>60.674400000000006</v>
      </c>
      <c r="M126" s="29"/>
      <c r="N126" s="29"/>
      <c r="O126" s="29"/>
      <c r="P126" s="29"/>
      <c r="Q126" s="29"/>
      <c r="R126" s="90"/>
      <c r="S126" s="32"/>
    </row>
    <row r="127" spans="1:19" ht="11.25" hidden="1" outlineLevel="1">
      <c r="A127" s="5">
        <v>123</v>
      </c>
      <c r="B127" s="8">
        <v>111</v>
      </c>
      <c r="C127" s="8" t="s">
        <v>43</v>
      </c>
      <c r="D127" s="4" t="s">
        <v>85</v>
      </c>
      <c r="E127" s="18" t="s">
        <v>86</v>
      </c>
      <c r="F127" s="26">
        <v>0</v>
      </c>
      <c r="G127" s="42">
        <v>0</v>
      </c>
      <c r="H127" s="42">
        <v>0</v>
      </c>
      <c r="I127" s="42">
        <v>0</v>
      </c>
      <c r="J127" s="100">
        <v>0</v>
      </c>
      <c r="K127" s="42">
        <f t="shared" si="17"/>
        <v>0</v>
      </c>
      <c r="L127" s="35">
        <f t="shared" si="18"/>
        <v>0</v>
      </c>
      <c r="M127" s="29"/>
      <c r="N127" s="29"/>
      <c r="O127" s="29"/>
      <c r="P127" s="29"/>
      <c r="Q127" s="29"/>
      <c r="R127" s="90"/>
      <c r="S127" s="32"/>
    </row>
    <row r="128" spans="1:19" ht="11.25" hidden="1" outlineLevel="1">
      <c r="A128" s="5">
        <v>124</v>
      </c>
      <c r="B128" s="8">
        <v>111</v>
      </c>
      <c r="C128" s="8" t="s">
        <v>43</v>
      </c>
      <c r="D128" s="4" t="s">
        <v>87</v>
      </c>
      <c r="E128" s="18" t="s">
        <v>23</v>
      </c>
      <c r="F128" s="26">
        <v>101</v>
      </c>
      <c r="G128" s="42">
        <v>101</v>
      </c>
      <c r="H128" s="42">
        <v>150</v>
      </c>
      <c r="I128" s="42">
        <v>150</v>
      </c>
      <c r="J128" s="100">
        <v>150</v>
      </c>
      <c r="K128" s="42">
        <f t="shared" si="17"/>
        <v>159</v>
      </c>
      <c r="L128" s="35">
        <f t="shared" si="18"/>
        <v>168.54000000000002</v>
      </c>
      <c r="M128" s="29"/>
      <c r="N128" s="29"/>
      <c r="O128" s="29"/>
      <c r="P128" s="29"/>
      <c r="Q128" s="29"/>
      <c r="R128" s="90"/>
      <c r="S128" s="32"/>
    </row>
    <row r="129" spans="1:19" ht="11.25" hidden="1" outlineLevel="1">
      <c r="A129" s="5">
        <v>125</v>
      </c>
      <c r="B129" s="8">
        <v>111</v>
      </c>
      <c r="C129" s="8" t="s">
        <v>43</v>
      </c>
      <c r="D129" s="4" t="s">
        <v>68</v>
      </c>
      <c r="E129" s="12" t="s">
        <v>69</v>
      </c>
      <c r="F129" s="26">
        <v>616</v>
      </c>
      <c r="G129" s="42">
        <v>370</v>
      </c>
      <c r="H129" s="42">
        <v>300</v>
      </c>
      <c r="I129" s="42">
        <v>300</v>
      </c>
      <c r="J129" s="100">
        <v>300</v>
      </c>
      <c r="K129" s="42">
        <f t="shared" si="17"/>
        <v>318</v>
      </c>
      <c r="L129" s="35">
        <f t="shared" si="18"/>
        <v>337.08000000000004</v>
      </c>
      <c r="M129" s="29"/>
      <c r="N129" s="29"/>
      <c r="O129" s="29"/>
      <c r="P129" s="29"/>
      <c r="Q129" s="29"/>
      <c r="R129" s="90"/>
      <c r="S129" s="32"/>
    </row>
    <row r="130" spans="1:19" ht="22.5" hidden="1" outlineLevel="1">
      <c r="A130" s="5">
        <v>126</v>
      </c>
      <c r="B130" s="8">
        <v>111</v>
      </c>
      <c r="C130" s="8" t="s">
        <v>43</v>
      </c>
      <c r="D130" s="10" t="s">
        <v>70</v>
      </c>
      <c r="E130" s="16" t="s">
        <v>40</v>
      </c>
      <c r="F130" s="26">
        <v>345</v>
      </c>
      <c r="G130" s="42">
        <v>2987</v>
      </c>
      <c r="H130" s="42">
        <v>3600</v>
      </c>
      <c r="I130" s="42">
        <v>3500</v>
      </c>
      <c r="J130" s="100">
        <v>3600</v>
      </c>
      <c r="K130" s="42">
        <f t="shared" si="17"/>
        <v>3816</v>
      </c>
      <c r="L130" s="35">
        <f t="shared" si="18"/>
        <v>4044.96</v>
      </c>
      <c r="M130" s="29"/>
      <c r="N130" s="29"/>
      <c r="O130" s="29"/>
      <c r="P130" s="29"/>
      <c r="Q130" s="29"/>
      <c r="R130" s="90"/>
      <c r="S130" s="32"/>
    </row>
    <row r="131" spans="1:19" ht="11.25" hidden="1" outlineLevel="1">
      <c r="A131" s="5">
        <v>127</v>
      </c>
      <c r="B131" s="8">
        <v>111</v>
      </c>
      <c r="C131" s="8" t="s">
        <v>43</v>
      </c>
      <c r="D131" s="10">
        <v>637005</v>
      </c>
      <c r="E131" s="16" t="s">
        <v>44</v>
      </c>
      <c r="F131" s="26">
        <v>155</v>
      </c>
      <c r="G131" s="42">
        <v>227</v>
      </c>
      <c r="H131" s="42">
        <v>120</v>
      </c>
      <c r="I131" s="42">
        <v>120</v>
      </c>
      <c r="J131" s="100">
        <v>120</v>
      </c>
      <c r="K131" s="42">
        <f t="shared" si="17"/>
        <v>127.2</v>
      </c>
      <c r="L131" s="35">
        <f t="shared" si="18"/>
        <v>134.83200000000002</v>
      </c>
      <c r="M131" s="29"/>
      <c r="N131" s="29"/>
      <c r="O131" s="29"/>
      <c r="P131" s="29"/>
      <c r="Q131" s="29"/>
      <c r="R131" s="90"/>
      <c r="S131" s="32"/>
    </row>
    <row r="132" spans="1:19" ht="11.25" hidden="1" outlineLevel="1">
      <c r="A132" s="5">
        <v>128</v>
      </c>
      <c r="B132" s="8">
        <v>111</v>
      </c>
      <c r="C132" s="8" t="s">
        <v>43</v>
      </c>
      <c r="D132" s="10" t="s">
        <v>88</v>
      </c>
      <c r="E132" s="16" t="s">
        <v>11</v>
      </c>
      <c r="F132" s="26">
        <v>640</v>
      </c>
      <c r="G132" s="42">
        <v>720</v>
      </c>
      <c r="H132" s="42">
        <v>600</v>
      </c>
      <c r="I132" s="42">
        <v>600</v>
      </c>
      <c r="J132" s="100">
        <v>600</v>
      </c>
      <c r="K132" s="42">
        <f t="shared" si="17"/>
        <v>636</v>
      </c>
      <c r="L132" s="35">
        <f t="shared" si="18"/>
        <v>674.1600000000001</v>
      </c>
      <c r="M132" s="29"/>
      <c r="N132" s="29"/>
      <c r="O132" s="29"/>
      <c r="P132" s="29"/>
      <c r="Q132" s="29"/>
      <c r="R132" s="90"/>
      <c r="S132" s="32"/>
    </row>
    <row r="133" spans="1:19" ht="11.25" hidden="1" outlineLevel="1">
      <c r="A133" s="5">
        <v>129</v>
      </c>
      <c r="B133" s="8">
        <v>111</v>
      </c>
      <c r="C133" s="8" t="s">
        <v>43</v>
      </c>
      <c r="D133" s="10" t="s">
        <v>89</v>
      </c>
      <c r="E133" s="16" t="s">
        <v>41</v>
      </c>
      <c r="F133" s="26">
        <v>0</v>
      </c>
      <c r="G133" s="42">
        <v>0</v>
      </c>
      <c r="H133" s="42">
        <v>0</v>
      </c>
      <c r="I133" s="42">
        <v>0</v>
      </c>
      <c r="J133" s="100">
        <v>0</v>
      </c>
      <c r="K133" s="42">
        <f t="shared" si="17"/>
        <v>0</v>
      </c>
      <c r="L133" s="35">
        <f t="shared" si="18"/>
        <v>0</v>
      </c>
      <c r="M133" s="29"/>
      <c r="N133" s="29"/>
      <c r="O133" s="29"/>
      <c r="P133" s="29"/>
      <c r="Q133" s="29"/>
      <c r="R133" s="90"/>
      <c r="S133" s="32"/>
    </row>
    <row r="134" spans="1:19" ht="11.25" hidden="1" outlineLevel="1">
      <c r="A134" s="5">
        <v>130</v>
      </c>
      <c r="B134" s="8" t="s">
        <v>112</v>
      </c>
      <c r="C134" s="8" t="s">
        <v>43</v>
      </c>
      <c r="D134" s="10">
        <v>630</v>
      </c>
      <c r="E134" s="16" t="s">
        <v>100</v>
      </c>
      <c r="F134" s="26">
        <v>2699</v>
      </c>
      <c r="G134" s="42">
        <v>3643</v>
      </c>
      <c r="H134" s="42">
        <v>0</v>
      </c>
      <c r="I134" s="42">
        <v>3181</v>
      </c>
      <c r="J134" s="100">
        <v>0</v>
      </c>
      <c r="K134" s="42">
        <f t="shared" si="17"/>
        <v>0</v>
      </c>
      <c r="L134" s="35">
        <f t="shared" si="18"/>
        <v>0</v>
      </c>
      <c r="M134" s="29"/>
      <c r="N134" s="29"/>
      <c r="O134" s="29"/>
      <c r="P134" s="29"/>
      <c r="Q134" s="29"/>
      <c r="R134" s="90"/>
      <c r="S134" s="32"/>
    </row>
    <row r="135" spans="1:19" ht="11.25" hidden="1" outlineLevel="1">
      <c r="A135" s="5">
        <v>131</v>
      </c>
      <c r="B135" s="8">
        <v>111</v>
      </c>
      <c r="C135" s="8" t="s">
        <v>43</v>
      </c>
      <c r="D135" s="10">
        <v>637012</v>
      </c>
      <c r="E135" s="16" t="s">
        <v>99</v>
      </c>
      <c r="F135" s="26">
        <v>192</v>
      </c>
      <c r="G135" s="42">
        <v>0</v>
      </c>
      <c r="H135" s="42">
        <v>10</v>
      </c>
      <c r="I135" s="42">
        <v>10</v>
      </c>
      <c r="J135" s="100">
        <v>100</v>
      </c>
      <c r="K135" s="42">
        <f t="shared" si="17"/>
        <v>106</v>
      </c>
      <c r="L135" s="35">
        <f t="shared" si="18"/>
        <v>112.36</v>
      </c>
      <c r="M135" s="29"/>
      <c r="N135" s="29"/>
      <c r="O135" s="29"/>
      <c r="P135" s="29"/>
      <c r="Q135" s="29"/>
      <c r="R135" s="90"/>
      <c r="S135" s="32"/>
    </row>
    <row r="136" spans="1:19" ht="11.25" hidden="1" outlineLevel="1">
      <c r="A136" s="5">
        <v>132</v>
      </c>
      <c r="B136" s="8">
        <v>111</v>
      </c>
      <c r="C136" s="8" t="s">
        <v>43</v>
      </c>
      <c r="D136" s="10">
        <v>637014</v>
      </c>
      <c r="E136" s="16" t="s">
        <v>7</v>
      </c>
      <c r="F136" s="26">
        <v>2685</v>
      </c>
      <c r="G136" s="42">
        <v>2886</v>
      </c>
      <c r="H136" s="42">
        <v>3300</v>
      </c>
      <c r="I136" s="42">
        <v>3300</v>
      </c>
      <c r="J136" s="100">
        <v>4300</v>
      </c>
      <c r="K136" s="42">
        <f t="shared" si="17"/>
        <v>4558</v>
      </c>
      <c r="L136" s="35">
        <f t="shared" si="18"/>
        <v>4831.4800000000005</v>
      </c>
      <c r="M136" s="29"/>
      <c r="N136" s="29"/>
      <c r="O136" s="29"/>
      <c r="P136" s="29"/>
      <c r="Q136" s="29"/>
      <c r="R136" s="90"/>
      <c r="S136" s="32"/>
    </row>
    <row r="137" spans="1:19" ht="22.5" hidden="1" outlineLevel="1">
      <c r="A137" s="5">
        <v>133</v>
      </c>
      <c r="B137" s="8">
        <v>111</v>
      </c>
      <c r="C137" s="8" t="s">
        <v>43</v>
      </c>
      <c r="D137" s="10">
        <v>637015</v>
      </c>
      <c r="E137" s="16" t="s">
        <v>90</v>
      </c>
      <c r="F137" s="26">
        <v>1630</v>
      </c>
      <c r="G137" s="42">
        <v>1057</v>
      </c>
      <c r="H137" s="42">
        <v>1000</v>
      </c>
      <c r="I137" s="42">
        <v>1000</v>
      </c>
      <c r="J137" s="100">
        <v>1100</v>
      </c>
      <c r="K137" s="42">
        <f t="shared" si="17"/>
        <v>1166</v>
      </c>
      <c r="L137" s="35">
        <f t="shared" si="18"/>
        <v>1235.96</v>
      </c>
      <c r="M137" s="29"/>
      <c r="N137" s="29"/>
      <c r="O137" s="29"/>
      <c r="P137" s="29"/>
      <c r="Q137" s="29"/>
      <c r="R137" s="90"/>
      <c r="S137" s="32"/>
    </row>
    <row r="138" spans="1:19" ht="22.5" hidden="1" outlineLevel="1">
      <c r="A138" s="5">
        <v>134</v>
      </c>
      <c r="B138" s="8">
        <v>111</v>
      </c>
      <c r="C138" s="8" t="s">
        <v>43</v>
      </c>
      <c r="D138" s="10">
        <v>637016</v>
      </c>
      <c r="E138" s="16" t="s">
        <v>9</v>
      </c>
      <c r="F138" s="26">
        <v>1715</v>
      </c>
      <c r="G138" s="42">
        <v>1810</v>
      </c>
      <c r="H138" s="42">
        <v>1900</v>
      </c>
      <c r="I138" s="42">
        <v>1900</v>
      </c>
      <c r="J138" s="100">
        <v>2200</v>
      </c>
      <c r="K138" s="42">
        <f t="shared" si="17"/>
        <v>2332</v>
      </c>
      <c r="L138" s="35">
        <f t="shared" si="18"/>
        <v>2471.92</v>
      </c>
      <c r="M138" s="29"/>
      <c r="N138" s="29"/>
      <c r="O138" s="29"/>
      <c r="P138" s="29"/>
      <c r="Q138" s="29"/>
      <c r="R138" s="90"/>
      <c r="S138" s="32"/>
    </row>
    <row r="139" spans="1:19" ht="11.25" hidden="1" outlineLevel="1">
      <c r="A139" s="5">
        <v>135</v>
      </c>
      <c r="B139" s="8">
        <v>111</v>
      </c>
      <c r="C139" s="8" t="s">
        <v>43</v>
      </c>
      <c r="D139" s="10">
        <v>637027</v>
      </c>
      <c r="E139" s="12" t="s">
        <v>10</v>
      </c>
      <c r="F139" s="26">
        <v>240</v>
      </c>
      <c r="G139" s="42">
        <v>320</v>
      </c>
      <c r="H139" s="42">
        <v>300</v>
      </c>
      <c r="I139" s="42">
        <v>300</v>
      </c>
      <c r="J139" s="100">
        <v>640</v>
      </c>
      <c r="K139" s="42">
        <f t="shared" si="17"/>
        <v>678.4000000000001</v>
      </c>
      <c r="L139" s="35">
        <f t="shared" si="18"/>
        <v>719.1040000000002</v>
      </c>
      <c r="M139" s="29"/>
      <c r="N139" s="29"/>
      <c r="O139" s="29"/>
      <c r="P139" s="29"/>
      <c r="Q139" s="29"/>
      <c r="R139" s="90"/>
      <c r="S139" s="32"/>
    </row>
    <row r="140" spans="1:19" ht="11.25" hidden="1" outlineLevel="1">
      <c r="A140" s="5">
        <v>136</v>
      </c>
      <c r="B140" s="8">
        <v>111</v>
      </c>
      <c r="C140" s="8" t="s">
        <v>43</v>
      </c>
      <c r="D140" s="10">
        <v>637</v>
      </c>
      <c r="E140" s="12" t="s">
        <v>91</v>
      </c>
      <c r="F140" s="26">
        <v>0</v>
      </c>
      <c r="G140" s="42">
        <v>6</v>
      </c>
      <c r="H140" s="42">
        <v>0</v>
      </c>
      <c r="I140" s="42">
        <v>0</v>
      </c>
      <c r="J140" s="100">
        <v>0</v>
      </c>
      <c r="K140" s="42">
        <f t="shared" si="17"/>
        <v>0</v>
      </c>
      <c r="L140" s="35">
        <f t="shared" si="18"/>
        <v>0</v>
      </c>
      <c r="M140" s="29"/>
      <c r="N140" s="29"/>
      <c r="O140" s="29"/>
      <c r="P140" s="29"/>
      <c r="Q140" s="29"/>
      <c r="R140" s="90"/>
      <c r="S140" s="32"/>
    </row>
    <row r="141" spans="1:19" ht="11.25" hidden="1" outlineLevel="1">
      <c r="A141" s="5">
        <v>137</v>
      </c>
      <c r="B141" s="8">
        <v>111</v>
      </c>
      <c r="C141" s="8" t="s">
        <v>43</v>
      </c>
      <c r="D141" s="10">
        <v>642015</v>
      </c>
      <c r="E141" s="12" t="s">
        <v>111</v>
      </c>
      <c r="F141" s="26">
        <v>187</v>
      </c>
      <c r="G141" s="42">
        <v>745</v>
      </c>
      <c r="H141" s="42">
        <v>500</v>
      </c>
      <c r="I141" s="42">
        <v>500</v>
      </c>
      <c r="J141" s="100">
        <v>500</v>
      </c>
      <c r="K141" s="42">
        <f t="shared" si="17"/>
        <v>530</v>
      </c>
      <c r="L141" s="35">
        <f t="shared" si="18"/>
        <v>561.8000000000001</v>
      </c>
      <c r="M141" s="29"/>
      <c r="N141" s="29"/>
      <c r="O141" s="29"/>
      <c r="P141" s="29"/>
      <c r="Q141" s="29"/>
      <c r="R141" s="90"/>
      <c r="S141" s="32"/>
    </row>
    <row r="142" spans="1:19" ht="11.25" hidden="1" outlineLevel="1">
      <c r="A142" s="5">
        <v>138</v>
      </c>
      <c r="B142" s="8">
        <v>111</v>
      </c>
      <c r="C142" s="8">
        <v>10704</v>
      </c>
      <c r="D142" s="10">
        <v>642026</v>
      </c>
      <c r="E142" s="12" t="s">
        <v>113</v>
      </c>
      <c r="F142" s="26">
        <v>515</v>
      </c>
      <c r="G142" s="42">
        <v>282</v>
      </c>
      <c r="H142" s="42">
        <v>280</v>
      </c>
      <c r="I142" s="42">
        <v>50</v>
      </c>
      <c r="J142" s="100">
        <v>160</v>
      </c>
      <c r="K142" s="42">
        <f t="shared" si="17"/>
        <v>169.60000000000002</v>
      </c>
      <c r="L142" s="35">
        <f t="shared" si="18"/>
        <v>179.77600000000004</v>
      </c>
      <c r="M142" s="29"/>
      <c r="N142" s="29"/>
      <c r="O142" s="29"/>
      <c r="P142" s="29"/>
      <c r="Q142" s="29"/>
      <c r="R142" s="90"/>
      <c r="S142" s="32"/>
    </row>
    <row r="143" spans="1:19" ht="23.25" customHeight="1" collapsed="1" thickBot="1">
      <c r="A143" s="5">
        <v>139</v>
      </c>
      <c r="B143" s="69"/>
      <c r="C143" s="69"/>
      <c r="D143" s="70">
        <v>710</v>
      </c>
      <c r="E143" s="56"/>
      <c r="F143" s="71"/>
      <c r="G143" s="72">
        <v>0</v>
      </c>
      <c r="H143" s="72">
        <v>0</v>
      </c>
      <c r="I143" s="72">
        <v>0</v>
      </c>
      <c r="J143" s="101">
        <v>0</v>
      </c>
      <c r="K143" s="72">
        <v>0</v>
      </c>
      <c r="L143" s="73">
        <f aca="true" t="shared" si="19" ref="L143:S143">L144</f>
        <v>0</v>
      </c>
      <c r="M143" s="71">
        <f t="shared" si="19"/>
        <v>0</v>
      </c>
      <c r="N143" s="71">
        <v>0</v>
      </c>
      <c r="O143" s="71">
        <f t="shared" si="19"/>
        <v>0</v>
      </c>
      <c r="P143" s="71">
        <f t="shared" si="19"/>
        <v>0</v>
      </c>
      <c r="Q143" s="71">
        <f t="shared" si="19"/>
        <v>0</v>
      </c>
      <c r="R143" s="72">
        <v>0</v>
      </c>
      <c r="S143" s="73">
        <f t="shared" si="19"/>
        <v>0</v>
      </c>
    </row>
    <row r="144" spans="1:19" ht="23.25" customHeight="1" hidden="1" outlineLevel="1" thickBot="1">
      <c r="A144" s="5">
        <v>140</v>
      </c>
      <c r="B144" s="8"/>
      <c r="C144" s="2" t="s">
        <v>43</v>
      </c>
      <c r="D144" s="21">
        <v>717001</v>
      </c>
      <c r="E144" s="22" t="s">
        <v>94</v>
      </c>
      <c r="F144" s="26"/>
      <c r="G144" s="42">
        <v>0</v>
      </c>
      <c r="H144" s="42">
        <v>0</v>
      </c>
      <c r="I144" s="42">
        <v>0</v>
      </c>
      <c r="J144" s="100">
        <v>0</v>
      </c>
      <c r="K144" s="42">
        <v>0</v>
      </c>
      <c r="L144" s="35"/>
      <c r="M144" s="29"/>
      <c r="N144" s="29"/>
      <c r="O144" s="29"/>
      <c r="P144" s="29">
        <v>0</v>
      </c>
      <c r="Q144" s="29"/>
      <c r="R144" s="90"/>
      <c r="S144" s="32"/>
    </row>
    <row r="145" spans="1:19" ht="14.25" customHeight="1" collapsed="1">
      <c r="A145" s="5">
        <v>141</v>
      </c>
      <c r="B145" s="195" t="s">
        <v>129</v>
      </c>
      <c r="C145" s="196"/>
      <c r="D145" s="196"/>
      <c r="E145" s="197"/>
      <c r="F145" s="84">
        <f aca="true" t="shared" si="20" ref="F145:M145">F146+F153+F163</f>
        <v>22965</v>
      </c>
      <c r="G145" s="85">
        <f t="shared" si="20"/>
        <v>27548</v>
      </c>
      <c r="H145" s="85">
        <f t="shared" si="20"/>
        <v>26105</v>
      </c>
      <c r="I145" s="85">
        <f>I146+I153+I163</f>
        <v>26320</v>
      </c>
      <c r="J145" s="98">
        <f>J146+J153+J163</f>
        <v>29290.5545</v>
      </c>
      <c r="K145" s="85">
        <f t="shared" si="20"/>
        <v>31047.98777</v>
      </c>
      <c r="L145" s="86">
        <f t="shared" si="20"/>
        <v>32910.86703620001</v>
      </c>
      <c r="M145" s="84">
        <f t="shared" si="20"/>
        <v>0</v>
      </c>
      <c r="N145" s="84">
        <f>N146+N153+N163</f>
        <v>2381</v>
      </c>
      <c r="O145" s="84">
        <f>O146+O153+O163</f>
        <v>0</v>
      </c>
      <c r="P145" s="84">
        <f>P146+P153+P163</f>
        <v>0</v>
      </c>
      <c r="Q145" s="84">
        <f>Q146+Q153+Q163</f>
        <v>0</v>
      </c>
      <c r="R145" s="85">
        <v>0</v>
      </c>
      <c r="S145" s="86">
        <f>S146+S153+S163</f>
        <v>0</v>
      </c>
    </row>
    <row r="146" spans="1:19" ht="43.5" customHeight="1">
      <c r="A146" s="5">
        <v>142</v>
      </c>
      <c r="B146" s="65"/>
      <c r="C146" s="65"/>
      <c r="D146" s="65">
        <v>610</v>
      </c>
      <c r="E146" s="66" t="s">
        <v>47</v>
      </c>
      <c r="F146" s="53">
        <f aca="true" t="shared" si="21" ref="F146:K146">SUM(F147:F152)</f>
        <v>12265</v>
      </c>
      <c r="G146" s="67">
        <f t="shared" si="21"/>
        <v>11654</v>
      </c>
      <c r="H146" s="67">
        <f t="shared" si="21"/>
        <v>12975</v>
      </c>
      <c r="I146" s="67">
        <f t="shared" si="21"/>
        <v>12975</v>
      </c>
      <c r="J146" s="99">
        <f t="shared" si="21"/>
        <v>14591</v>
      </c>
      <c r="K146" s="67">
        <f t="shared" si="21"/>
        <v>15466.46</v>
      </c>
      <c r="L146" s="68">
        <f aca="true" t="shared" si="22" ref="L146:S146">SUM(L147:L152)</f>
        <v>16394.447600000003</v>
      </c>
      <c r="M146" s="53">
        <f t="shared" si="22"/>
        <v>0</v>
      </c>
      <c r="N146" s="53">
        <v>0</v>
      </c>
      <c r="O146" s="53">
        <f t="shared" si="22"/>
        <v>0</v>
      </c>
      <c r="P146" s="53">
        <f t="shared" si="22"/>
        <v>0</v>
      </c>
      <c r="Q146" s="53">
        <f t="shared" si="22"/>
        <v>0</v>
      </c>
      <c r="R146" s="67">
        <v>0</v>
      </c>
      <c r="S146" s="68">
        <f t="shared" si="22"/>
        <v>0</v>
      </c>
    </row>
    <row r="147" spans="1:19" ht="11.25" hidden="1" outlineLevel="1">
      <c r="A147" s="5">
        <v>143</v>
      </c>
      <c r="B147" s="8">
        <v>41</v>
      </c>
      <c r="C147" s="8" t="s">
        <v>119</v>
      </c>
      <c r="D147" s="9">
        <v>611</v>
      </c>
      <c r="E147" s="16" t="s">
        <v>24</v>
      </c>
      <c r="F147" s="26">
        <v>10367</v>
      </c>
      <c r="G147" s="42">
        <v>9903</v>
      </c>
      <c r="H147" s="42">
        <v>12050</v>
      </c>
      <c r="I147" s="42">
        <v>12050</v>
      </c>
      <c r="J147" s="100">
        <v>13000</v>
      </c>
      <c r="K147" s="42">
        <f aca="true" t="shared" si="23" ref="K147:K152">J147*1.06</f>
        <v>13780</v>
      </c>
      <c r="L147" s="35">
        <f aca="true" t="shared" si="24" ref="L147:L152">K147*1.06</f>
        <v>14606.800000000001</v>
      </c>
      <c r="M147" s="29"/>
      <c r="N147" s="29"/>
      <c r="O147" s="29"/>
      <c r="P147" s="29"/>
      <c r="Q147" s="29"/>
      <c r="R147" s="90"/>
      <c r="S147" s="32"/>
    </row>
    <row r="148" spans="1:19" ht="11.25" hidden="1" outlineLevel="1">
      <c r="A148" s="5">
        <v>144</v>
      </c>
      <c r="B148" s="8">
        <v>41</v>
      </c>
      <c r="C148" s="8" t="s">
        <v>119</v>
      </c>
      <c r="D148" s="10">
        <v>612001</v>
      </c>
      <c r="E148" s="16" t="s">
        <v>27</v>
      </c>
      <c r="F148" s="26">
        <v>721</v>
      </c>
      <c r="G148" s="42">
        <v>339</v>
      </c>
      <c r="H148" s="42">
        <v>550</v>
      </c>
      <c r="I148" s="42">
        <v>550</v>
      </c>
      <c r="J148" s="100">
        <v>550</v>
      </c>
      <c r="K148" s="42">
        <f t="shared" si="23"/>
        <v>583</v>
      </c>
      <c r="L148" s="35">
        <f t="shared" si="24"/>
        <v>617.98</v>
      </c>
      <c r="M148" s="29"/>
      <c r="N148" s="29"/>
      <c r="O148" s="29"/>
      <c r="P148" s="29"/>
      <c r="Q148" s="29"/>
      <c r="R148" s="90"/>
      <c r="S148" s="32"/>
    </row>
    <row r="149" spans="1:19" ht="11.25" hidden="1" outlineLevel="1">
      <c r="A149" s="5">
        <v>145</v>
      </c>
      <c r="B149" s="8">
        <v>41</v>
      </c>
      <c r="C149" s="8" t="s">
        <v>119</v>
      </c>
      <c r="D149" s="10">
        <v>612001</v>
      </c>
      <c r="E149" s="16" t="s">
        <v>72</v>
      </c>
      <c r="F149" s="26">
        <v>300</v>
      </c>
      <c r="G149" s="42">
        <v>85</v>
      </c>
      <c r="H149" s="42">
        <v>0</v>
      </c>
      <c r="I149" s="42">
        <v>0</v>
      </c>
      <c r="J149" s="100">
        <v>0</v>
      </c>
      <c r="K149" s="42">
        <f t="shared" si="23"/>
        <v>0</v>
      </c>
      <c r="L149" s="35">
        <f t="shared" si="24"/>
        <v>0</v>
      </c>
      <c r="M149" s="29"/>
      <c r="N149" s="29"/>
      <c r="O149" s="29"/>
      <c r="P149" s="29"/>
      <c r="Q149" s="29"/>
      <c r="R149" s="90"/>
      <c r="S149" s="32"/>
    </row>
    <row r="150" spans="1:19" ht="11.25" hidden="1" outlineLevel="1">
      <c r="A150" s="5">
        <v>146</v>
      </c>
      <c r="B150" s="8">
        <v>41</v>
      </c>
      <c r="C150" s="8" t="s">
        <v>119</v>
      </c>
      <c r="D150" s="10">
        <v>612002</v>
      </c>
      <c r="E150" s="16" t="s">
        <v>28</v>
      </c>
      <c r="F150" s="26">
        <v>21</v>
      </c>
      <c r="G150" s="42">
        <v>85</v>
      </c>
      <c r="H150" s="42">
        <v>25</v>
      </c>
      <c r="I150" s="42">
        <v>25</v>
      </c>
      <c r="J150" s="100">
        <v>30</v>
      </c>
      <c r="K150" s="42">
        <f t="shared" si="23"/>
        <v>31.8</v>
      </c>
      <c r="L150" s="35">
        <f t="shared" si="24"/>
        <v>33.708000000000006</v>
      </c>
      <c r="M150" s="29"/>
      <c r="N150" s="29"/>
      <c r="O150" s="29"/>
      <c r="P150" s="29"/>
      <c r="Q150" s="29"/>
      <c r="R150" s="90"/>
      <c r="S150" s="32"/>
    </row>
    <row r="151" spans="1:19" ht="11.25" hidden="1" outlineLevel="1">
      <c r="A151" s="5">
        <v>147</v>
      </c>
      <c r="B151" s="8">
        <v>41</v>
      </c>
      <c r="C151" s="8" t="s">
        <v>119</v>
      </c>
      <c r="D151" s="10">
        <v>614</v>
      </c>
      <c r="E151" s="16" t="s">
        <v>125</v>
      </c>
      <c r="F151" s="26">
        <v>856</v>
      </c>
      <c r="G151" s="42">
        <v>1242</v>
      </c>
      <c r="H151" s="42">
        <v>350</v>
      </c>
      <c r="I151" s="42">
        <v>350</v>
      </c>
      <c r="J151" s="100">
        <v>560</v>
      </c>
      <c r="K151" s="42">
        <f t="shared" si="23"/>
        <v>593.6</v>
      </c>
      <c r="L151" s="35">
        <f t="shared" si="24"/>
        <v>629.216</v>
      </c>
      <c r="M151" s="29"/>
      <c r="N151" s="29"/>
      <c r="O151" s="29"/>
      <c r="P151" s="29"/>
      <c r="Q151" s="29"/>
      <c r="R151" s="90"/>
      <c r="S151" s="32"/>
    </row>
    <row r="152" spans="1:19" ht="11.25" hidden="1" outlineLevel="1">
      <c r="A152" s="5">
        <v>148</v>
      </c>
      <c r="B152" s="8">
        <v>41</v>
      </c>
      <c r="C152" s="8" t="s">
        <v>119</v>
      </c>
      <c r="D152" s="10">
        <v>614</v>
      </c>
      <c r="E152" s="16" t="s">
        <v>149</v>
      </c>
      <c r="F152" s="26">
        <v>0</v>
      </c>
      <c r="G152" s="42">
        <v>0</v>
      </c>
      <c r="H152" s="42">
        <v>0</v>
      </c>
      <c r="I152" s="42">
        <v>0</v>
      </c>
      <c r="J152" s="100">
        <v>451</v>
      </c>
      <c r="K152" s="42">
        <f t="shared" si="23"/>
        <v>478.06</v>
      </c>
      <c r="L152" s="35">
        <f t="shared" si="24"/>
        <v>506.7436</v>
      </c>
      <c r="M152" s="29"/>
      <c r="N152" s="29"/>
      <c r="O152" s="29"/>
      <c r="P152" s="29"/>
      <c r="Q152" s="29"/>
      <c r="R152" s="90"/>
      <c r="S152" s="32"/>
    </row>
    <row r="153" spans="1:19" ht="21" collapsed="1">
      <c r="A153" s="5">
        <v>149</v>
      </c>
      <c r="B153" s="77"/>
      <c r="C153" s="77"/>
      <c r="D153" s="70">
        <v>620</v>
      </c>
      <c r="E153" s="56" t="s">
        <v>48</v>
      </c>
      <c r="F153" s="71">
        <f aca="true" t="shared" si="25" ref="F153:M153">SUM(F154:F162)</f>
        <v>3961</v>
      </c>
      <c r="G153" s="72">
        <f t="shared" si="25"/>
        <v>4080</v>
      </c>
      <c r="H153" s="72">
        <f t="shared" si="25"/>
        <v>4650</v>
      </c>
      <c r="I153" s="72">
        <f>SUM(I154:I162)</f>
        <v>4650</v>
      </c>
      <c r="J153" s="101">
        <f>SUM(J154:J162)</f>
        <v>5219.5545</v>
      </c>
      <c r="K153" s="72">
        <f t="shared" si="25"/>
        <v>5532.72777</v>
      </c>
      <c r="L153" s="73">
        <f t="shared" si="25"/>
        <v>5864.691436200002</v>
      </c>
      <c r="M153" s="71">
        <f t="shared" si="25"/>
        <v>0</v>
      </c>
      <c r="N153" s="71">
        <v>0</v>
      </c>
      <c r="O153" s="71">
        <f>SUM(O154:O162)</f>
        <v>0</v>
      </c>
      <c r="P153" s="71">
        <f>SUM(P154:P162)</f>
        <v>0</v>
      </c>
      <c r="Q153" s="71">
        <f>SUM(Q154:Q162)</f>
        <v>0</v>
      </c>
      <c r="R153" s="72">
        <v>0</v>
      </c>
      <c r="S153" s="73">
        <f>SUM(S154:S162)</f>
        <v>0</v>
      </c>
    </row>
    <row r="154" spans="1:19" ht="11.25" hidden="1" outlineLevel="1">
      <c r="A154" s="5">
        <v>150</v>
      </c>
      <c r="B154" s="8">
        <v>41</v>
      </c>
      <c r="C154" s="8" t="s">
        <v>119</v>
      </c>
      <c r="D154" s="9" t="s">
        <v>120</v>
      </c>
      <c r="E154" s="16" t="s">
        <v>92</v>
      </c>
      <c r="F154" s="26">
        <v>1458</v>
      </c>
      <c r="G154" s="42">
        <v>1142</v>
      </c>
      <c r="H154" s="42">
        <v>1298</v>
      </c>
      <c r="I154" s="42">
        <v>1298</v>
      </c>
      <c r="J154" s="100">
        <f>J146*0.1</f>
        <v>1459.1000000000001</v>
      </c>
      <c r="K154" s="42">
        <f>J154*1.06</f>
        <v>1546.6460000000002</v>
      </c>
      <c r="L154" s="35">
        <f>K154*1.06</f>
        <v>1639.4447600000003</v>
      </c>
      <c r="M154" s="29"/>
      <c r="N154" s="29"/>
      <c r="O154" s="29"/>
      <c r="P154" s="29"/>
      <c r="Q154" s="29"/>
      <c r="R154" s="90"/>
      <c r="S154" s="32"/>
    </row>
    <row r="155" spans="1:19" ht="11.25" hidden="1" outlineLevel="1">
      <c r="A155" s="5">
        <v>151</v>
      </c>
      <c r="B155" s="8">
        <v>41</v>
      </c>
      <c r="C155" s="8" t="s">
        <v>119</v>
      </c>
      <c r="D155" s="9" t="s">
        <v>0</v>
      </c>
      <c r="E155" s="16" t="s">
        <v>1</v>
      </c>
      <c r="F155" s="26">
        <v>134</v>
      </c>
      <c r="G155" s="42">
        <v>158</v>
      </c>
      <c r="H155" s="42">
        <v>182</v>
      </c>
      <c r="I155" s="42">
        <v>182</v>
      </c>
      <c r="J155" s="100">
        <f>J146*0.014</f>
        <v>204.274</v>
      </c>
      <c r="K155" s="42">
        <f aca="true" t="shared" si="26" ref="K155:K162">J155*1.06</f>
        <v>216.53044</v>
      </c>
      <c r="L155" s="35">
        <f aca="true" t="shared" si="27" ref="L155:L162">K155*1.06</f>
        <v>229.5222664</v>
      </c>
      <c r="M155" s="29"/>
      <c r="N155" s="29"/>
      <c r="O155" s="29"/>
      <c r="P155" s="29"/>
      <c r="Q155" s="29"/>
      <c r="R155" s="90"/>
      <c r="S155" s="32"/>
    </row>
    <row r="156" spans="1:19" ht="11.25" hidden="1" outlineLevel="1">
      <c r="A156" s="5">
        <v>152</v>
      </c>
      <c r="B156" s="8">
        <v>41</v>
      </c>
      <c r="C156" s="8" t="s">
        <v>119</v>
      </c>
      <c r="D156" s="9" t="s">
        <v>2</v>
      </c>
      <c r="E156" s="16" t="s">
        <v>3</v>
      </c>
      <c r="F156" s="26">
        <v>1339</v>
      </c>
      <c r="G156" s="42">
        <v>1582</v>
      </c>
      <c r="H156" s="42">
        <v>1817</v>
      </c>
      <c r="I156" s="42">
        <v>1817</v>
      </c>
      <c r="J156" s="100">
        <f>J146*0.14</f>
        <v>2042.7400000000002</v>
      </c>
      <c r="K156" s="42">
        <f t="shared" si="26"/>
        <v>2165.3044000000004</v>
      </c>
      <c r="L156" s="35">
        <f t="shared" si="27"/>
        <v>2295.222664000001</v>
      </c>
      <c r="M156" s="29"/>
      <c r="N156" s="29"/>
      <c r="O156" s="29"/>
      <c r="P156" s="29"/>
      <c r="Q156" s="29"/>
      <c r="R156" s="90"/>
      <c r="S156" s="32"/>
    </row>
    <row r="157" spans="1:19" ht="11.25" hidden="1" outlineLevel="1">
      <c r="A157" s="5">
        <v>153</v>
      </c>
      <c r="B157" s="8">
        <v>41</v>
      </c>
      <c r="C157" s="8" t="s">
        <v>119</v>
      </c>
      <c r="D157" s="10">
        <v>625003</v>
      </c>
      <c r="E157" s="16" t="s">
        <v>4</v>
      </c>
      <c r="F157" s="26">
        <v>76</v>
      </c>
      <c r="G157" s="42">
        <v>90</v>
      </c>
      <c r="H157" s="42">
        <v>104</v>
      </c>
      <c r="I157" s="42">
        <v>104</v>
      </c>
      <c r="J157" s="100">
        <f>J146*0.008</f>
        <v>116.72800000000001</v>
      </c>
      <c r="K157" s="42">
        <f t="shared" si="26"/>
        <v>123.73168000000001</v>
      </c>
      <c r="L157" s="35">
        <f t="shared" si="27"/>
        <v>131.15558080000002</v>
      </c>
      <c r="M157" s="29"/>
      <c r="N157" s="29"/>
      <c r="O157" s="29"/>
      <c r="P157" s="29"/>
      <c r="Q157" s="29"/>
      <c r="R157" s="90"/>
      <c r="S157" s="32"/>
    </row>
    <row r="158" spans="1:19" ht="11.25" hidden="1" outlineLevel="1">
      <c r="A158" s="5">
        <v>154</v>
      </c>
      <c r="B158" s="8">
        <v>41</v>
      </c>
      <c r="C158" s="8" t="s">
        <v>119</v>
      </c>
      <c r="D158" s="10">
        <v>625004</v>
      </c>
      <c r="E158" s="16" t="s">
        <v>5</v>
      </c>
      <c r="F158" s="26">
        <v>287</v>
      </c>
      <c r="G158" s="42">
        <v>339</v>
      </c>
      <c r="H158" s="42">
        <v>388</v>
      </c>
      <c r="I158" s="42">
        <v>388</v>
      </c>
      <c r="J158" s="100">
        <f>J146*0.03</f>
        <v>437.72999999999996</v>
      </c>
      <c r="K158" s="42">
        <f t="shared" si="26"/>
        <v>463.99379999999996</v>
      </c>
      <c r="L158" s="35">
        <f t="shared" si="27"/>
        <v>491.83342799999997</v>
      </c>
      <c r="M158" s="29"/>
      <c r="N158" s="29"/>
      <c r="O158" s="29"/>
      <c r="P158" s="29"/>
      <c r="Q158" s="29"/>
      <c r="R158" s="90"/>
      <c r="S158" s="32"/>
    </row>
    <row r="159" spans="1:19" ht="11.25" hidden="1" outlineLevel="1">
      <c r="A159" s="5">
        <v>155</v>
      </c>
      <c r="B159" s="8">
        <v>41</v>
      </c>
      <c r="C159" s="8" t="s">
        <v>119</v>
      </c>
      <c r="D159" s="10">
        <v>625005</v>
      </c>
      <c r="E159" s="16" t="s">
        <v>6</v>
      </c>
      <c r="F159" s="26">
        <v>96</v>
      </c>
      <c r="G159" s="42">
        <v>113</v>
      </c>
      <c r="H159" s="42">
        <v>130</v>
      </c>
      <c r="I159" s="42">
        <v>130</v>
      </c>
      <c r="J159" s="100">
        <f>J146*0.01</f>
        <v>145.91</v>
      </c>
      <c r="K159" s="42">
        <f t="shared" si="26"/>
        <v>154.6646</v>
      </c>
      <c r="L159" s="35">
        <f t="shared" si="27"/>
        <v>163.944476</v>
      </c>
      <c r="M159" s="29"/>
      <c r="N159" s="29"/>
      <c r="O159" s="29"/>
      <c r="P159" s="29"/>
      <c r="Q159" s="29"/>
      <c r="R159" s="90"/>
      <c r="S159" s="32"/>
    </row>
    <row r="160" spans="1:19" ht="11.25" hidden="1" outlineLevel="1">
      <c r="A160" s="5">
        <v>156</v>
      </c>
      <c r="B160" s="8">
        <v>41</v>
      </c>
      <c r="C160" s="8" t="s">
        <v>119</v>
      </c>
      <c r="D160" s="10">
        <v>625006</v>
      </c>
      <c r="E160" s="12" t="s">
        <v>29</v>
      </c>
      <c r="F160" s="26">
        <v>0</v>
      </c>
      <c r="G160" s="42">
        <v>0</v>
      </c>
      <c r="H160" s="42">
        <v>0</v>
      </c>
      <c r="I160" s="42">
        <v>0</v>
      </c>
      <c r="J160" s="100">
        <v>0</v>
      </c>
      <c r="K160" s="42">
        <f t="shared" si="26"/>
        <v>0</v>
      </c>
      <c r="L160" s="35">
        <f t="shared" si="27"/>
        <v>0</v>
      </c>
      <c r="M160" s="29"/>
      <c r="N160" s="29"/>
      <c r="O160" s="29"/>
      <c r="P160" s="29"/>
      <c r="Q160" s="29"/>
      <c r="R160" s="90"/>
      <c r="S160" s="32"/>
    </row>
    <row r="161" spans="1:19" ht="22.5" hidden="1" outlineLevel="1">
      <c r="A161" s="5">
        <v>157</v>
      </c>
      <c r="B161" s="8">
        <v>41</v>
      </c>
      <c r="C161" s="8" t="s">
        <v>119</v>
      </c>
      <c r="D161" s="10">
        <v>625007</v>
      </c>
      <c r="E161" s="16" t="s">
        <v>8</v>
      </c>
      <c r="F161" s="26">
        <v>454</v>
      </c>
      <c r="G161" s="42">
        <v>536</v>
      </c>
      <c r="H161" s="42">
        <v>616</v>
      </c>
      <c r="I161" s="42">
        <v>616</v>
      </c>
      <c r="J161" s="100">
        <f>J146*0.0475</f>
        <v>693.0725</v>
      </c>
      <c r="K161" s="42">
        <f t="shared" si="26"/>
        <v>734.6568500000001</v>
      </c>
      <c r="L161" s="35">
        <f t="shared" si="27"/>
        <v>778.7362610000001</v>
      </c>
      <c r="M161" s="29"/>
      <c r="N161" s="29"/>
      <c r="O161" s="29"/>
      <c r="P161" s="29"/>
      <c r="Q161" s="29"/>
      <c r="R161" s="90"/>
      <c r="S161" s="32"/>
    </row>
    <row r="162" spans="1:19" ht="11.25" hidden="1" outlineLevel="1">
      <c r="A162" s="5">
        <v>158</v>
      </c>
      <c r="B162" s="8">
        <v>41</v>
      </c>
      <c r="C162" s="8" t="s">
        <v>119</v>
      </c>
      <c r="D162" s="10">
        <v>627</v>
      </c>
      <c r="E162" s="16" t="s">
        <v>25</v>
      </c>
      <c r="F162" s="26">
        <v>117</v>
      </c>
      <c r="G162" s="42">
        <v>120</v>
      </c>
      <c r="H162" s="42">
        <v>115</v>
      </c>
      <c r="I162" s="42">
        <v>115</v>
      </c>
      <c r="J162" s="100">
        <v>120</v>
      </c>
      <c r="K162" s="42">
        <f t="shared" si="26"/>
        <v>127.2</v>
      </c>
      <c r="L162" s="35">
        <f t="shared" si="27"/>
        <v>134.83200000000002</v>
      </c>
      <c r="M162" s="29"/>
      <c r="N162" s="29"/>
      <c r="O162" s="29"/>
      <c r="P162" s="29"/>
      <c r="Q162" s="29"/>
      <c r="R162" s="90"/>
      <c r="S162" s="32"/>
    </row>
    <row r="163" spans="1:19" ht="20.25" customHeight="1" collapsed="1" thickBot="1">
      <c r="A163" s="5">
        <v>159</v>
      </c>
      <c r="B163" s="69"/>
      <c r="C163" s="69"/>
      <c r="D163" s="75">
        <v>630</v>
      </c>
      <c r="E163" s="56" t="s">
        <v>49</v>
      </c>
      <c r="F163" s="71">
        <f aca="true" t="shared" si="28" ref="F163:M163">SUM(F164:F193)</f>
        <v>6739</v>
      </c>
      <c r="G163" s="72">
        <f t="shared" si="28"/>
        <v>11814</v>
      </c>
      <c r="H163" s="72">
        <f t="shared" si="28"/>
        <v>8480</v>
      </c>
      <c r="I163" s="72">
        <f>SUM(I164:I193)</f>
        <v>8695</v>
      </c>
      <c r="J163" s="101">
        <f>SUM(J164:J193)</f>
        <v>9480</v>
      </c>
      <c r="K163" s="72">
        <f t="shared" si="28"/>
        <v>10048.8</v>
      </c>
      <c r="L163" s="73">
        <f t="shared" si="28"/>
        <v>10651.728000000005</v>
      </c>
      <c r="M163" s="71">
        <f t="shared" si="28"/>
        <v>0</v>
      </c>
      <c r="N163" s="71">
        <f>SUM(N164:N193)</f>
        <v>2381</v>
      </c>
      <c r="O163" s="71">
        <f>SUM(O164:O193)</f>
        <v>0</v>
      </c>
      <c r="P163" s="71">
        <f>SUM(P164:P193)</f>
        <v>0</v>
      </c>
      <c r="Q163" s="71">
        <f>SUM(Q164:Q193)</f>
        <v>0</v>
      </c>
      <c r="R163" s="72">
        <v>0</v>
      </c>
      <c r="S163" s="73">
        <f>SUM(S164:S193)</f>
        <v>0</v>
      </c>
    </row>
    <row r="164" spans="1:19" ht="11.25" hidden="1" outlineLevel="1">
      <c r="A164" s="5">
        <v>160</v>
      </c>
      <c r="B164" s="8">
        <v>41</v>
      </c>
      <c r="C164" s="8" t="s">
        <v>119</v>
      </c>
      <c r="D164" s="3" t="s">
        <v>12</v>
      </c>
      <c r="E164" s="17" t="s">
        <v>13</v>
      </c>
      <c r="F164" s="26">
        <v>18</v>
      </c>
      <c r="G164" s="42">
        <v>5</v>
      </c>
      <c r="H164" s="42">
        <v>10</v>
      </c>
      <c r="I164" s="42">
        <v>10</v>
      </c>
      <c r="J164" s="100">
        <v>10</v>
      </c>
      <c r="K164" s="42">
        <f>J164*1.06</f>
        <v>10.600000000000001</v>
      </c>
      <c r="L164" s="35">
        <f>K164*1.06</f>
        <v>11.236000000000002</v>
      </c>
      <c r="M164" s="29"/>
      <c r="N164" s="29"/>
      <c r="O164" s="29"/>
      <c r="P164" s="29"/>
      <c r="Q164" s="29"/>
      <c r="R164" s="90"/>
      <c r="S164" s="32"/>
    </row>
    <row r="165" spans="1:19" ht="11.25" hidden="1" outlineLevel="1">
      <c r="A165" s="5">
        <v>161</v>
      </c>
      <c r="B165" s="8">
        <v>41</v>
      </c>
      <c r="C165" s="8" t="s">
        <v>119</v>
      </c>
      <c r="D165" s="4" t="s">
        <v>14</v>
      </c>
      <c r="E165" s="17" t="s">
        <v>16</v>
      </c>
      <c r="F165" s="26">
        <v>2291</v>
      </c>
      <c r="G165" s="42">
        <v>2332</v>
      </c>
      <c r="H165" s="42">
        <v>2400</v>
      </c>
      <c r="I165" s="42">
        <v>2400</v>
      </c>
      <c r="J165" s="100">
        <v>2400</v>
      </c>
      <c r="K165" s="42">
        <f aca="true" t="shared" si="29" ref="K165:K193">J165*1.06</f>
        <v>2544</v>
      </c>
      <c r="L165" s="35">
        <f aca="true" t="shared" si="30" ref="L165:L193">K165*1.06</f>
        <v>2696.6400000000003</v>
      </c>
      <c r="M165" s="29"/>
      <c r="N165" s="29"/>
      <c r="O165" s="29"/>
      <c r="P165" s="29"/>
      <c r="Q165" s="29"/>
      <c r="R165" s="90"/>
      <c r="S165" s="32"/>
    </row>
    <row r="166" spans="1:19" ht="11.25" hidden="1" outlineLevel="1">
      <c r="A166" s="5">
        <v>162</v>
      </c>
      <c r="B166" s="8">
        <v>41</v>
      </c>
      <c r="C166" s="8" t="s">
        <v>119</v>
      </c>
      <c r="D166" s="4" t="s">
        <v>15</v>
      </c>
      <c r="E166" s="17" t="s">
        <v>30</v>
      </c>
      <c r="F166" s="26">
        <v>206</v>
      </c>
      <c r="G166" s="42">
        <v>199</v>
      </c>
      <c r="H166" s="42">
        <v>300</v>
      </c>
      <c r="I166" s="42">
        <v>300</v>
      </c>
      <c r="J166" s="100">
        <v>300</v>
      </c>
      <c r="K166" s="42">
        <f t="shared" si="29"/>
        <v>318</v>
      </c>
      <c r="L166" s="35">
        <f t="shared" si="30"/>
        <v>337.08000000000004</v>
      </c>
      <c r="M166" s="29"/>
      <c r="N166" s="29"/>
      <c r="O166" s="29"/>
      <c r="P166" s="29"/>
      <c r="Q166" s="29"/>
      <c r="R166" s="90"/>
      <c r="S166" s="32"/>
    </row>
    <row r="167" spans="1:19" ht="11.25" hidden="1" outlineLevel="1">
      <c r="A167" s="5">
        <v>163</v>
      </c>
      <c r="B167" s="8">
        <v>41</v>
      </c>
      <c r="C167" s="8" t="s">
        <v>119</v>
      </c>
      <c r="D167" s="4">
        <v>632002</v>
      </c>
      <c r="E167" s="17" t="s">
        <v>31</v>
      </c>
      <c r="F167" s="26">
        <v>122</v>
      </c>
      <c r="G167" s="42">
        <v>53</v>
      </c>
      <c r="H167" s="42">
        <v>300</v>
      </c>
      <c r="I167" s="42">
        <v>300</v>
      </c>
      <c r="J167" s="100">
        <v>300</v>
      </c>
      <c r="K167" s="42">
        <f t="shared" si="29"/>
        <v>318</v>
      </c>
      <c r="L167" s="35">
        <f t="shared" si="30"/>
        <v>337.08000000000004</v>
      </c>
      <c r="M167" s="29"/>
      <c r="N167" s="29"/>
      <c r="O167" s="29"/>
      <c r="P167" s="29"/>
      <c r="Q167" s="29"/>
      <c r="R167" s="90"/>
      <c r="S167" s="32"/>
    </row>
    <row r="168" spans="1:19" ht="11.25" hidden="1" outlineLevel="1">
      <c r="A168" s="5">
        <v>164</v>
      </c>
      <c r="B168" s="8">
        <v>41</v>
      </c>
      <c r="C168" s="8" t="s">
        <v>119</v>
      </c>
      <c r="D168" s="4" t="s">
        <v>17</v>
      </c>
      <c r="E168" s="17" t="s">
        <v>32</v>
      </c>
      <c r="F168" s="26">
        <v>0</v>
      </c>
      <c r="G168" s="42">
        <v>0</v>
      </c>
      <c r="H168" s="42">
        <v>0</v>
      </c>
      <c r="I168" s="42">
        <v>0</v>
      </c>
      <c r="J168" s="100">
        <v>0</v>
      </c>
      <c r="K168" s="42">
        <f t="shared" si="29"/>
        <v>0</v>
      </c>
      <c r="L168" s="35">
        <f t="shared" si="30"/>
        <v>0</v>
      </c>
      <c r="M168" s="29"/>
      <c r="N168" s="29"/>
      <c r="O168" s="29"/>
      <c r="P168" s="29"/>
      <c r="Q168" s="29"/>
      <c r="R168" s="90"/>
      <c r="S168" s="32"/>
    </row>
    <row r="169" spans="1:19" ht="11.25" hidden="1" outlineLevel="1">
      <c r="A169" s="5">
        <v>165</v>
      </c>
      <c r="B169" s="8">
        <v>41</v>
      </c>
      <c r="C169" s="8" t="s">
        <v>119</v>
      </c>
      <c r="D169" s="4" t="s">
        <v>18</v>
      </c>
      <c r="E169" s="17" t="s">
        <v>21</v>
      </c>
      <c r="F169" s="26">
        <v>36</v>
      </c>
      <c r="G169" s="42">
        <v>35</v>
      </c>
      <c r="H169" s="42">
        <v>50</v>
      </c>
      <c r="I169" s="42">
        <v>50</v>
      </c>
      <c r="J169" s="100">
        <v>50</v>
      </c>
      <c r="K169" s="42">
        <f t="shared" si="29"/>
        <v>53</v>
      </c>
      <c r="L169" s="35">
        <f t="shared" si="30"/>
        <v>56.18</v>
      </c>
      <c r="M169" s="29"/>
      <c r="N169" s="29"/>
      <c r="O169" s="29"/>
      <c r="P169" s="29"/>
      <c r="Q169" s="29"/>
      <c r="R169" s="90"/>
      <c r="S169" s="32"/>
    </row>
    <row r="170" spans="1:19" ht="11.25" hidden="1" outlineLevel="1">
      <c r="A170" s="5">
        <v>166</v>
      </c>
      <c r="B170" s="8">
        <v>41</v>
      </c>
      <c r="C170" s="8" t="s">
        <v>119</v>
      </c>
      <c r="D170" s="10">
        <v>633001</v>
      </c>
      <c r="E170" s="16" t="s">
        <v>19</v>
      </c>
      <c r="F170" s="26">
        <v>0</v>
      </c>
      <c r="G170" s="42">
        <v>438</v>
      </c>
      <c r="H170" s="42">
        <v>800</v>
      </c>
      <c r="I170" s="42">
        <v>800</v>
      </c>
      <c r="J170" s="100">
        <v>800</v>
      </c>
      <c r="K170" s="42">
        <f t="shared" si="29"/>
        <v>848</v>
      </c>
      <c r="L170" s="35">
        <f t="shared" si="30"/>
        <v>898.88</v>
      </c>
      <c r="M170" s="29"/>
      <c r="N170" s="29"/>
      <c r="O170" s="29"/>
      <c r="P170" s="29"/>
      <c r="Q170" s="29"/>
      <c r="R170" s="90"/>
      <c r="S170" s="32"/>
    </row>
    <row r="171" spans="1:19" ht="22.5" hidden="1" outlineLevel="1">
      <c r="A171" s="5">
        <v>167</v>
      </c>
      <c r="B171" s="8">
        <v>41</v>
      </c>
      <c r="C171" s="8" t="s">
        <v>119</v>
      </c>
      <c r="D171" s="10">
        <v>633004</v>
      </c>
      <c r="E171" s="16" t="s">
        <v>34</v>
      </c>
      <c r="F171" s="26">
        <v>80</v>
      </c>
      <c r="G171" s="42">
        <v>3593</v>
      </c>
      <c r="H171" s="42">
        <v>500</v>
      </c>
      <c r="I171" s="42">
        <v>500</v>
      </c>
      <c r="J171" s="100">
        <v>500</v>
      </c>
      <c r="K171" s="42">
        <f t="shared" si="29"/>
        <v>530</v>
      </c>
      <c r="L171" s="35">
        <f t="shared" si="30"/>
        <v>561.8000000000001</v>
      </c>
      <c r="M171" s="29"/>
      <c r="N171" s="29">
        <v>2381</v>
      </c>
      <c r="O171" s="29"/>
      <c r="P171" s="29"/>
      <c r="Q171" s="29"/>
      <c r="R171" s="90"/>
      <c r="S171" s="32"/>
    </row>
    <row r="172" spans="1:19" ht="22.5" hidden="1" outlineLevel="1">
      <c r="A172" s="5">
        <v>168</v>
      </c>
      <c r="B172" s="8">
        <v>41</v>
      </c>
      <c r="C172" s="8" t="s">
        <v>119</v>
      </c>
      <c r="D172" s="10" t="s">
        <v>74</v>
      </c>
      <c r="E172" s="16" t="s">
        <v>59</v>
      </c>
      <c r="F172" s="26">
        <v>20</v>
      </c>
      <c r="G172" s="42">
        <v>150</v>
      </c>
      <c r="H172" s="42">
        <v>50</v>
      </c>
      <c r="I172" s="42">
        <v>50</v>
      </c>
      <c r="J172" s="100">
        <v>50</v>
      </c>
      <c r="K172" s="42">
        <f t="shared" si="29"/>
        <v>53</v>
      </c>
      <c r="L172" s="35">
        <f t="shared" si="30"/>
        <v>56.18</v>
      </c>
      <c r="M172" s="29"/>
      <c r="N172" s="29"/>
      <c r="O172" s="29"/>
      <c r="P172" s="29"/>
      <c r="Q172" s="29"/>
      <c r="R172" s="90"/>
      <c r="S172" s="32"/>
    </row>
    <row r="173" spans="1:19" ht="22.5" hidden="1" outlineLevel="1">
      <c r="A173" s="5">
        <v>169</v>
      </c>
      <c r="B173" s="8">
        <v>41</v>
      </c>
      <c r="C173" s="8" t="s">
        <v>119</v>
      </c>
      <c r="D173" s="10" t="s">
        <v>75</v>
      </c>
      <c r="E173" s="16" t="s">
        <v>76</v>
      </c>
      <c r="F173" s="26">
        <v>53</v>
      </c>
      <c r="G173" s="42">
        <v>0</v>
      </c>
      <c r="H173" s="42">
        <v>120</v>
      </c>
      <c r="I173" s="42">
        <v>120</v>
      </c>
      <c r="J173" s="100">
        <v>120</v>
      </c>
      <c r="K173" s="42">
        <f t="shared" si="29"/>
        <v>127.2</v>
      </c>
      <c r="L173" s="35">
        <f t="shared" si="30"/>
        <v>134.83200000000002</v>
      </c>
      <c r="M173" s="29"/>
      <c r="N173" s="29"/>
      <c r="O173" s="29"/>
      <c r="P173" s="29"/>
      <c r="Q173" s="29"/>
      <c r="R173" s="90"/>
      <c r="S173" s="32"/>
    </row>
    <row r="174" spans="1:19" ht="22.5" hidden="1" outlineLevel="1">
      <c r="A174" s="5">
        <v>170</v>
      </c>
      <c r="B174" s="8">
        <v>41</v>
      </c>
      <c r="C174" s="8" t="s">
        <v>119</v>
      </c>
      <c r="D174" s="10" t="s">
        <v>77</v>
      </c>
      <c r="E174" s="16" t="s">
        <v>61</v>
      </c>
      <c r="F174" s="26">
        <v>455</v>
      </c>
      <c r="G174" s="42">
        <v>145</v>
      </c>
      <c r="H174" s="42">
        <v>350</v>
      </c>
      <c r="I174" s="42">
        <v>350</v>
      </c>
      <c r="J174" s="100">
        <v>350</v>
      </c>
      <c r="K174" s="42">
        <f t="shared" si="29"/>
        <v>371</v>
      </c>
      <c r="L174" s="35">
        <f t="shared" si="30"/>
        <v>393.26000000000005</v>
      </c>
      <c r="M174" s="29"/>
      <c r="N174" s="29"/>
      <c r="O174" s="29"/>
      <c r="P174" s="29"/>
      <c r="Q174" s="29"/>
      <c r="R174" s="90"/>
      <c r="S174" s="32"/>
    </row>
    <row r="175" spans="1:19" ht="22.5" hidden="1" outlineLevel="1">
      <c r="A175" s="5">
        <v>171</v>
      </c>
      <c r="B175" s="8">
        <v>41</v>
      </c>
      <c r="C175" s="8" t="s">
        <v>119</v>
      </c>
      <c r="D175" s="10" t="s">
        <v>114</v>
      </c>
      <c r="E175" s="16" t="s">
        <v>115</v>
      </c>
      <c r="F175" s="26">
        <v>162</v>
      </c>
      <c r="G175" s="42">
        <v>4</v>
      </c>
      <c r="H175" s="42">
        <v>400</v>
      </c>
      <c r="I175" s="42">
        <v>400</v>
      </c>
      <c r="J175" s="100">
        <v>700</v>
      </c>
      <c r="K175" s="42">
        <f t="shared" si="29"/>
        <v>742</v>
      </c>
      <c r="L175" s="35">
        <f t="shared" si="30"/>
        <v>786.5200000000001</v>
      </c>
      <c r="M175" s="29"/>
      <c r="N175" s="29"/>
      <c r="O175" s="29"/>
      <c r="P175" s="29"/>
      <c r="Q175" s="29"/>
      <c r="R175" s="90"/>
      <c r="S175" s="32"/>
    </row>
    <row r="176" spans="1:19" ht="11.25" hidden="1" outlineLevel="1">
      <c r="A176" s="5">
        <v>172</v>
      </c>
      <c r="B176" s="8">
        <v>41</v>
      </c>
      <c r="C176" s="8" t="s">
        <v>119</v>
      </c>
      <c r="D176" s="10" t="s">
        <v>78</v>
      </c>
      <c r="E176" s="16" t="s">
        <v>63</v>
      </c>
      <c r="F176" s="26">
        <v>0</v>
      </c>
      <c r="G176" s="42">
        <v>1015</v>
      </c>
      <c r="H176" s="42">
        <v>0</v>
      </c>
      <c r="I176" s="42">
        <v>0</v>
      </c>
      <c r="J176" s="100">
        <v>0</v>
      </c>
      <c r="K176" s="42">
        <f t="shared" si="29"/>
        <v>0</v>
      </c>
      <c r="L176" s="35">
        <f t="shared" si="30"/>
        <v>0</v>
      </c>
      <c r="M176" s="29"/>
      <c r="N176" s="29"/>
      <c r="O176" s="29"/>
      <c r="P176" s="29"/>
      <c r="Q176" s="29"/>
      <c r="R176" s="90"/>
      <c r="S176" s="32"/>
    </row>
    <row r="177" spans="1:19" ht="11.25" hidden="1" outlineLevel="1">
      <c r="A177" s="5">
        <v>173</v>
      </c>
      <c r="B177" s="8">
        <v>41</v>
      </c>
      <c r="C177" s="8" t="s">
        <v>119</v>
      </c>
      <c r="D177" s="10" t="s">
        <v>79</v>
      </c>
      <c r="E177" s="12" t="s">
        <v>22</v>
      </c>
      <c r="F177" s="26">
        <v>0</v>
      </c>
      <c r="G177" s="42">
        <v>0</v>
      </c>
      <c r="H177" s="42">
        <v>500</v>
      </c>
      <c r="I177" s="42">
        <v>500</v>
      </c>
      <c r="J177" s="100">
        <v>500</v>
      </c>
      <c r="K177" s="42">
        <f t="shared" si="29"/>
        <v>530</v>
      </c>
      <c r="L177" s="35">
        <f t="shared" si="30"/>
        <v>561.8000000000001</v>
      </c>
      <c r="M177" s="29"/>
      <c r="N177" s="29"/>
      <c r="O177" s="29"/>
      <c r="P177" s="29"/>
      <c r="Q177" s="29"/>
      <c r="R177" s="90"/>
      <c r="S177" s="32"/>
    </row>
    <row r="178" spans="1:19" ht="22.5" hidden="1" outlineLevel="1">
      <c r="A178" s="5">
        <v>174</v>
      </c>
      <c r="B178" s="8">
        <v>41</v>
      </c>
      <c r="C178" s="8" t="s">
        <v>119</v>
      </c>
      <c r="D178" s="10" t="s">
        <v>80</v>
      </c>
      <c r="E178" s="16" t="s">
        <v>35</v>
      </c>
      <c r="F178" s="26">
        <v>14</v>
      </c>
      <c r="G178" s="42">
        <v>92</v>
      </c>
      <c r="H178" s="42">
        <v>50</v>
      </c>
      <c r="I178" s="42">
        <v>50</v>
      </c>
      <c r="J178" s="100">
        <v>50</v>
      </c>
      <c r="K178" s="42">
        <f t="shared" si="29"/>
        <v>53</v>
      </c>
      <c r="L178" s="35">
        <f t="shared" si="30"/>
        <v>56.18</v>
      </c>
      <c r="M178" s="29"/>
      <c r="N178" s="29"/>
      <c r="O178" s="29"/>
      <c r="P178" s="29"/>
      <c r="Q178" s="29"/>
      <c r="R178" s="90"/>
      <c r="S178" s="32"/>
    </row>
    <row r="179" spans="1:19" ht="11.25" hidden="1" outlineLevel="1">
      <c r="A179" s="5">
        <v>175</v>
      </c>
      <c r="B179" s="8">
        <v>41</v>
      </c>
      <c r="C179" s="8" t="s">
        <v>119</v>
      </c>
      <c r="D179" s="10">
        <v>633009</v>
      </c>
      <c r="E179" s="16" t="s">
        <v>142</v>
      </c>
      <c r="F179" s="26">
        <v>32</v>
      </c>
      <c r="G179" s="42">
        <v>0</v>
      </c>
      <c r="H179" s="42">
        <v>0</v>
      </c>
      <c r="I179" s="42">
        <v>0</v>
      </c>
      <c r="J179" s="100">
        <v>0</v>
      </c>
      <c r="K179" s="42">
        <f t="shared" si="29"/>
        <v>0</v>
      </c>
      <c r="L179" s="35">
        <f t="shared" si="30"/>
        <v>0</v>
      </c>
      <c r="M179" s="29"/>
      <c r="N179" s="29"/>
      <c r="O179" s="29"/>
      <c r="P179" s="29"/>
      <c r="Q179" s="29"/>
      <c r="R179" s="90"/>
      <c r="S179" s="32"/>
    </row>
    <row r="180" spans="1:19" ht="22.5" hidden="1" outlineLevel="1">
      <c r="A180" s="5">
        <v>176</v>
      </c>
      <c r="B180" s="8">
        <v>41</v>
      </c>
      <c r="C180" s="8" t="s">
        <v>119</v>
      </c>
      <c r="D180" s="10">
        <v>633010</v>
      </c>
      <c r="E180" s="16" t="s">
        <v>65</v>
      </c>
      <c r="F180" s="26">
        <v>0</v>
      </c>
      <c r="G180" s="42">
        <v>117</v>
      </c>
      <c r="H180" s="42">
        <v>150</v>
      </c>
      <c r="I180" s="42">
        <v>150</v>
      </c>
      <c r="J180" s="100">
        <v>150</v>
      </c>
      <c r="K180" s="42">
        <f t="shared" si="29"/>
        <v>159</v>
      </c>
      <c r="L180" s="35">
        <f t="shared" si="30"/>
        <v>168.54000000000002</v>
      </c>
      <c r="M180" s="29"/>
      <c r="N180" s="29"/>
      <c r="O180" s="29"/>
      <c r="P180" s="29"/>
      <c r="Q180" s="29"/>
      <c r="R180" s="90"/>
      <c r="S180" s="32"/>
    </row>
    <row r="181" spans="1:19" ht="11.25" hidden="1" outlineLevel="1">
      <c r="A181" s="5">
        <v>177</v>
      </c>
      <c r="B181" s="8">
        <v>41</v>
      </c>
      <c r="C181" s="8" t="s">
        <v>119</v>
      </c>
      <c r="D181" s="10">
        <v>633013</v>
      </c>
      <c r="E181" s="16" t="s">
        <v>116</v>
      </c>
      <c r="F181" s="26">
        <v>30</v>
      </c>
      <c r="G181" s="42">
        <v>8</v>
      </c>
      <c r="H181" s="42">
        <v>30</v>
      </c>
      <c r="I181" s="42">
        <v>30</v>
      </c>
      <c r="J181" s="100">
        <v>200</v>
      </c>
      <c r="K181" s="42">
        <f t="shared" si="29"/>
        <v>212</v>
      </c>
      <c r="L181" s="35">
        <f t="shared" si="30"/>
        <v>224.72</v>
      </c>
      <c r="M181" s="29"/>
      <c r="N181" s="29"/>
      <c r="O181" s="29"/>
      <c r="P181" s="29"/>
      <c r="Q181" s="29"/>
      <c r="R181" s="90"/>
      <c r="S181" s="32"/>
    </row>
    <row r="182" spans="1:19" ht="22.5" hidden="1" outlineLevel="1">
      <c r="A182" s="5">
        <v>178</v>
      </c>
      <c r="B182" s="8">
        <v>41</v>
      </c>
      <c r="C182" s="8" t="s">
        <v>119</v>
      </c>
      <c r="D182" s="10">
        <v>635</v>
      </c>
      <c r="E182" s="16" t="s">
        <v>93</v>
      </c>
      <c r="F182" s="26">
        <v>6</v>
      </c>
      <c r="G182" s="42">
        <v>6</v>
      </c>
      <c r="H182" s="42">
        <v>300</v>
      </c>
      <c r="I182" s="42">
        <v>300</v>
      </c>
      <c r="J182" s="100">
        <v>300</v>
      </c>
      <c r="K182" s="42">
        <f t="shared" si="29"/>
        <v>318</v>
      </c>
      <c r="L182" s="35">
        <f t="shared" si="30"/>
        <v>337.08000000000004</v>
      </c>
      <c r="M182" s="29"/>
      <c r="N182" s="29"/>
      <c r="O182" s="29"/>
      <c r="P182" s="29"/>
      <c r="Q182" s="29"/>
      <c r="R182" s="90"/>
      <c r="S182" s="32"/>
    </row>
    <row r="183" spans="1:19" ht="11.25" hidden="1" outlineLevel="1">
      <c r="A183" s="5">
        <v>179</v>
      </c>
      <c r="B183" s="8">
        <v>41</v>
      </c>
      <c r="C183" s="8" t="s">
        <v>119</v>
      </c>
      <c r="D183" s="4">
        <v>637001</v>
      </c>
      <c r="E183" s="18" t="s">
        <v>83</v>
      </c>
      <c r="F183" s="26">
        <v>90</v>
      </c>
      <c r="G183" s="42">
        <v>0</v>
      </c>
      <c r="H183" s="42">
        <v>90</v>
      </c>
      <c r="I183" s="42">
        <v>90</v>
      </c>
      <c r="J183" s="100">
        <v>90</v>
      </c>
      <c r="K183" s="42">
        <f t="shared" si="29"/>
        <v>95.4</v>
      </c>
      <c r="L183" s="35">
        <f t="shared" si="30"/>
        <v>101.12400000000001</v>
      </c>
      <c r="M183" s="29"/>
      <c r="N183" s="29"/>
      <c r="O183" s="29"/>
      <c r="P183" s="29"/>
      <c r="Q183" s="29"/>
      <c r="R183" s="90"/>
      <c r="S183" s="32"/>
    </row>
    <row r="184" spans="1:19" ht="11.25" hidden="1" outlineLevel="1">
      <c r="A184" s="5">
        <v>180</v>
      </c>
      <c r="B184" s="8">
        <v>41</v>
      </c>
      <c r="C184" s="8" t="s">
        <v>119</v>
      </c>
      <c r="D184" s="4" t="s">
        <v>87</v>
      </c>
      <c r="E184" s="18" t="s">
        <v>23</v>
      </c>
      <c r="F184" s="26">
        <v>117</v>
      </c>
      <c r="G184" s="42">
        <v>73</v>
      </c>
      <c r="H184" s="42">
        <v>200</v>
      </c>
      <c r="I184" s="42">
        <v>200</v>
      </c>
      <c r="J184" s="100">
        <v>200</v>
      </c>
      <c r="K184" s="42">
        <f t="shared" si="29"/>
        <v>212</v>
      </c>
      <c r="L184" s="35">
        <f t="shared" si="30"/>
        <v>224.72</v>
      </c>
      <c r="M184" s="29"/>
      <c r="N184" s="29"/>
      <c r="O184" s="29"/>
      <c r="P184" s="29"/>
      <c r="Q184" s="29"/>
      <c r="R184" s="90"/>
      <c r="S184" s="32"/>
    </row>
    <row r="185" spans="1:19" ht="11.25" hidden="1" outlineLevel="1">
      <c r="A185" s="5">
        <v>181</v>
      </c>
      <c r="B185" s="8">
        <v>41</v>
      </c>
      <c r="C185" s="8" t="s">
        <v>119</v>
      </c>
      <c r="D185" s="4" t="s">
        <v>68</v>
      </c>
      <c r="E185" s="12" t="s">
        <v>69</v>
      </c>
      <c r="F185" s="26">
        <v>0</v>
      </c>
      <c r="G185" s="42">
        <v>270</v>
      </c>
      <c r="H185" s="42">
        <v>300</v>
      </c>
      <c r="I185" s="42">
        <v>300</v>
      </c>
      <c r="J185" s="100">
        <v>300</v>
      </c>
      <c r="K185" s="42">
        <f t="shared" si="29"/>
        <v>318</v>
      </c>
      <c r="L185" s="35">
        <f t="shared" si="30"/>
        <v>337.08000000000004</v>
      </c>
      <c r="M185" s="29"/>
      <c r="N185" s="29"/>
      <c r="O185" s="29"/>
      <c r="P185" s="29"/>
      <c r="Q185" s="29"/>
      <c r="R185" s="90"/>
      <c r="S185" s="32"/>
    </row>
    <row r="186" spans="1:19" ht="22.5" hidden="1" outlineLevel="1">
      <c r="A186" s="5">
        <v>182</v>
      </c>
      <c r="B186" s="8">
        <v>41</v>
      </c>
      <c r="C186" s="8" t="s">
        <v>119</v>
      </c>
      <c r="D186" s="10">
        <v>637004</v>
      </c>
      <c r="E186" s="16" t="s">
        <v>40</v>
      </c>
      <c r="F186" s="26">
        <v>19</v>
      </c>
      <c r="G186" s="42">
        <v>1251</v>
      </c>
      <c r="H186" s="42">
        <v>50</v>
      </c>
      <c r="I186" s="42">
        <v>50</v>
      </c>
      <c r="J186" s="100">
        <v>50</v>
      </c>
      <c r="K186" s="42">
        <f t="shared" si="29"/>
        <v>53</v>
      </c>
      <c r="L186" s="35">
        <f t="shared" si="30"/>
        <v>56.18</v>
      </c>
      <c r="M186" s="29"/>
      <c r="N186" s="29"/>
      <c r="O186" s="29"/>
      <c r="P186" s="29"/>
      <c r="Q186" s="29"/>
      <c r="R186" s="90"/>
      <c r="S186" s="32"/>
    </row>
    <row r="187" spans="1:19" ht="11.25" hidden="1" outlineLevel="1">
      <c r="A187" s="5">
        <v>183</v>
      </c>
      <c r="B187" s="8">
        <v>41</v>
      </c>
      <c r="C187" s="8" t="s">
        <v>119</v>
      </c>
      <c r="D187" s="10">
        <v>637005</v>
      </c>
      <c r="E187" s="16" t="s">
        <v>44</v>
      </c>
      <c r="F187" s="26">
        <v>14</v>
      </c>
      <c r="G187" s="42">
        <v>20</v>
      </c>
      <c r="H187" s="42">
        <v>10</v>
      </c>
      <c r="I187" s="42">
        <v>10</v>
      </c>
      <c r="J187" s="100">
        <v>10</v>
      </c>
      <c r="K187" s="42">
        <f t="shared" si="29"/>
        <v>10.600000000000001</v>
      </c>
      <c r="L187" s="35">
        <f t="shared" si="30"/>
        <v>11.236000000000002</v>
      </c>
      <c r="M187" s="29"/>
      <c r="N187" s="29"/>
      <c r="O187" s="29"/>
      <c r="P187" s="29"/>
      <c r="Q187" s="29"/>
      <c r="R187" s="90"/>
      <c r="S187" s="32"/>
    </row>
    <row r="188" spans="1:19" ht="11.25" hidden="1" outlineLevel="1">
      <c r="A188" s="5">
        <v>184</v>
      </c>
      <c r="B188" s="8">
        <v>41</v>
      </c>
      <c r="C188" s="8" t="s">
        <v>119</v>
      </c>
      <c r="D188" s="10">
        <v>637012</v>
      </c>
      <c r="E188" s="16" t="s">
        <v>41</v>
      </c>
      <c r="F188" s="26">
        <v>0</v>
      </c>
      <c r="G188" s="42">
        <v>0</v>
      </c>
      <c r="H188" s="42">
        <v>0</v>
      </c>
      <c r="I188" s="42">
        <v>0</v>
      </c>
      <c r="J188" s="100">
        <v>0</v>
      </c>
      <c r="K188" s="42">
        <f t="shared" si="29"/>
        <v>0</v>
      </c>
      <c r="L188" s="35">
        <f t="shared" si="30"/>
        <v>0</v>
      </c>
      <c r="M188" s="29"/>
      <c r="N188" s="29"/>
      <c r="O188" s="29"/>
      <c r="P188" s="29"/>
      <c r="Q188" s="29"/>
      <c r="R188" s="90"/>
      <c r="S188" s="32"/>
    </row>
    <row r="189" spans="1:19" ht="11.25" hidden="1" outlineLevel="1">
      <c r="A189" s="5">
        <v>185</v>
      </c>
      <c r="B189" s="8">
        <v>41</v>
      </c>
      <c r="C189" s="8" t="s">
        <v>119</v>
      </c>
      <c r="D189" s="10">
        <v>637014</v>
      </c>
      <c r="E189" s="16" t="s">
        <v>7</v>
      </c>
      <c r="F189" s="26">
        <v>586</v>
      </c>
      <c r="G189" s="42">
        <v>533</v>
      </c>
      <c r="H189" s="42">
        <v>600</v>
      </c>
      <c r="I189" s="42">
        <v>600</v>
      </c>
      <c r="J189" s="100">
        <v>800</v>
      </c>
      <c r="K189" s="42">
        <f t="shared" si="29"/>
        <v>848</v>
      </c>
      <c r="L189" s="35">
        <f t="shared" si="30"/>
        <v>898.88</v>
      </c>
      <c r="M189" s="29"/>
      <c r="N189" s="29"/>
      <c r="O189" s="29"/>
      <c r="P189" s="29"/>
      <c r="Q189" s="29"/>
      <c r="R189" s="90"/>
      <c r="S189" s="32"/>
    </row>
    <row r="190" spans="1:19" ht="22.5" hidden="1" outlineLevel="1">
      <c r="A190" s="5">
        <v>186</v>
      </c>
      <c r="B190" s="8">
        <v>41</v>
      </c>
      <c r="C190" s="8" t="s">
        <v>119</v>
      </c>
      <c r="D190" s="10">
        <v>637016</v>
      </c>
      <c r="E190" s="16" t="s">
        <v>9</v>
      </c>
      <c r="F190" s="26">
        <v>105</v>
      </c>
      <c r="G190" s="42">
        <v>113</v>
      </c>
      <c r="H190" s="42">
        <v>120</v>
      </c>
      <c r="I190" s="42">
        <v>120</v>
      </c>
      <c r="J190" s="100">
        <v>150</v>
      </c>
      <c r="K190" s="42">
        <f t="shared" si="29"/>
        <v>159</v>
      </c>
      <c r="L190" s="35">
        <f t="shared" si="30"/>
        <v>168.54000000000002</v>
      </c>
      <c r="M190" s="29"/>
      <c r="N190" s="29"/>
      <c r="O190" s="29"/>
      <c r="P190" s="29"/>
      <c r="Q190" s="29"/>
      <c r="R190" s="90"/>
      <c r="S190" s="32"/>
    </row>
    <row r="191" spans="1:19" ht="11.25" hidden="1" outlineLevel="1">
      <c r="A191" s="5">
        <v>187</v>
      </c>
      <c r="B191" s="8">
        <v>41</v>
      </c>
      <c r="C191" s="8" t="s">
        <v>119</v>
      </c>
      <c r="D191" s="10">
        <v>642015</v>
      </c>
      <c r="E191" s="16" t="s">
        <v>111</v>
      </c>
      <c r="F191" s="26">
        <v>0</v>
      </c>
      <c r="G191" s="42">
        <v>0</v>
      </c>
      <c r="H191" s="42">
        <v>100</v>
      </c>
      <c r="I191" s="42">
        <v>100</v>
      </c>
      <c r="J191" s="100">
        <v>100</v>
      </c>
      <c r="K191" s="42">
        <f t="shared" si="29"/>
        <v>106</v>
      </c>
      <c r="L191" s="35">
        <f t="shared" si="30"/>
        <v>112.36</v>
      </c>
      <c r="M191" s="29"/>
      <c r="N191" s="29"/>
      <c r="O191" s="29"/>
      <c r="P191" s="29"/>
      <c r="Q191" s="29"/>
      <c r="R191" s="90"/>
      <c r="S191" s="32"/>
    </row>
    <row r="192" spans="1:19" ht="11.25" hidden="1" outlineLevel="1">
      <c r="A192" s="5">
        <v>188</v>
      </c>
      <c r="B192" s="8">
        <v>41</v>
      </c>
      <c r="C192" s="8" t="s">
        <v>119</v>
      </c>
      <c r="D192" s="10">
        <v>630</v>
      </c>
      <c r="E192" s="16" t="s">
        <v>71</v>
      </c>
      <c r="F192" s="26">
        <v>0</v>
      </c>
      <c r="G192" s="42">
        <v>0</v>
      </c>
      <c r="H192" s="42">
        <v>0</v>
      </c>
      <c r="I192" s="42">
        <v>0</v>
      </c>
      <c r="J192" s="100">
        <v>0</v>
      </c>
      <c r="K192" s="42">
        <f t="shared" si="29"/>
        <v>0</v>
      </c>
      <c r="L192" s="35">
        <f t="shared" si="30"/>
        <v>0</v>
      </c>
      <c r="M192" s="29"/>
      <c r="N192" s="29"/>
      <c r="O192" s="29"/>
      <c r="P192" s="29"/>
      <c r="Q192" s="29"/>
      <c r="R192" s="90"/>
      <c r="S192" s="32"/>
    </row>
    <row r="193" spans="1:19" ht="12" hidden="1" outlineLevel="1" thickBot="1">
      <c r="A193" s="5">
        <v>189</v>
      </c>
      <c r="B193" s="8">
        <v>111</v>
      </c>
      <c r="C193" s="14">
        <v>10704</v>
      </c>
      <c r="D193" s="24">
        <v>637014</v>
      </c>
      <c r="E193" s="20" t="s">
        <v>101</v>
      </c>
      <c r="F193" s="38">
        <v>2283</v>
      </c>
      <c r="G193" s="43">
        <v>1362</v>
      </c>
      <c r="H193" s="43">
        <v>700</v>
      </c>
      <c r="I193" s="43">
        <v>915</v>
      </c>
      <c r="J193" s="102">
        <v>1000</v>
      </c>
      <c r="K193" s="42">
        <f t="shared" si="29"/>
        <v>1060</v>
      </c>
      <c r="L193" s="35">
        <f t="shared" si="30"/>
        <v>1123.6000000000001</v>
      </c>
      <c r="M193" s="33"/>
      <c r="N193" s="33"/>
      <c r="O193" s="33"/>
      <c r="P193" s="33"/>
      <c r="Q193" s="33"/>
      <c r="R193" s="93"/>
      <c r="S193" s="34"/>
    </row>
    <row r="194" spans="1:19" ht="14.25" customHeight="1" collapsed="1">
      <c r="A194" s="5">
        <v>190</v>
      </c>
      <c r="B194" s="195" t="s">
        <v>130</v>
      </c>
      <c r="C194" s="196"/>
      <c r="D194" s="196"/>
      <c r="E194" s="197"/>
      <c r="F194" s="84">
        <f aca="true" t="shared" si="31" ref="F194:K194">F195+F202+F212</f>
        <v>41349</v>
      </c>
      <c r="G194" s="85">
        <f t="shared" si="31"/>
        <v>37100</v>
      </c>
      <c r="H194" s="85">
        <f t="shared" si="31"/>
        <v>38962</v>
      </c>
      <c r="I194" s="85">
        <f t="shared" si="31"/>
        <v>38962</v>
      </c>
      <c r="J194" s="98">
        <f t="shared" si="31"/>
        <v>49014.79</v>
      </c>
      <c r="K194" s="85">
        <f t="shared" si="31"/>
        <v>51955.6774</v>
      </c>
      <c r="L194" s="86">
        <f aca="true" t="shared" si="32" ref="L194:S194">L195+L202+L212</f>
        <v>55073.018044000004</v>
      </c>
      <c r="M194" s="84">
        <f t="shared" si="32"/>
        <v>0</v>
      </c>
      <c r="N194" s="84">
        <f>N195+N202+N212</f>
        <v>2381</v>
      </c>
      <c r="O194" s="84">
        <f t="shared" si="32"/>
        <v>0</v>
      </c>
      <c r="P194" s="84">
        <f t="shared" si="32"/>
        <v>0</v>
      </c>
      <c r="Q194" s="84">
        <f t="shared" si="32"/>
        <v>5000</v>
      </c>
      <c r="R194" s="85">
        <v>0</v>
      </c>
      <c r="S194" s="86">
        <f t="shared" si="32"/>
        <v>0</v>
      </c>
    </row>
    <row r="195" spans="1:19" ht="42" customHeight="1">
      <c r="A195" s="5">
        <v>191</v>
      </c>
      <c r="B195" s="65"/>
      <c r="C195" s="65"/>
      <c r="D195" s="65">
        <v>610</v>
      </c>
      <c r="E195" s="66" t="s">
        <v>47</v>
      </c>
      <c r="F195" s="53">
        <f aca="true" t="shared" si="33" ref="F195:K195">SUM(F196:F201)</f>
        <v>19109</v>
      </c>
      <c r="G195" s="67">
        <f t="shared" si="33"/>
        <v>18522</v>
      </c>
      <c r="H195" s="67">
        <f t="shared" si="33"/>
        <v>19920</v>
      </c>
      <c r="I195" s="67">
        <f t="shared" si="33"/>
        <v>19920</v>
      </c>
      <c r="J195" s="99">
        <f t="shared" si="33"/>
        <v>24420</v>
      </c>
      <c r="K195" s="67">
        <f t="shared" si="33"/>
        <v>25885.2</v>
      </c>
      <c r="L195" s="68">
        <f aca="true" t="shared" si="34" ref="L195:S195">SUM(L196:L201)</f>
        <v>27438.312</v>
      </c>
      <c r="M195" s="53">
        <f t="shared" si="34"/>
        <v>0</v>
      </c>
      <c r="N195" s="53">
        <v>0</v>
      </c>
      <c r="O195" s="53">
        <f t="shared" si="34"/>
        <v>0</v>
      </c>
      <c r="P195" s="53">
        <f t="shared" si="34"/>
        <v>0</v>
      </c>
      <c r="Q195" s="53">
        <f t="shared" si="34"/>
        <v>0</v>
      </c>
      <c r="R195" s="67">
        <v>0</v>
      </c>
      <c r="S195" s="68">
        <f t="shared" si="34"/>
        <v>0</v>
      </c>
    </row>
    <row r="196" spans="1:19" ht="11.25">
      <c r="A196" s="5">
        <v>192</v>
      </c>
      <c r="B196" s="8">
        <v>41</v>
      </c>
      <c r="C196" s="8" t="s">
        <v>45</v>
      </c>
      <c r="D196" s="9">
        <v>611</v>
      </c>
      <c r="E196" s="16" t="s">
        <v>24</v>
      </c>
      <c r="F196" s="26">
        <v>15800</v>
      </c>
      <c r="G196" s="42">
        <v>14797</v>
      </c>
      <c r="H196" s="42">
        <v>17540</v>
      </c>
      <c r="I196" s="42">
        <v>17540</v>
      </c>
      <c r="J196" s="100">
        <v>21000</v>
      </c>
      <c r="K196" s="42">
        <f aca="true" t="shared" si="35" ref="K196:L200">J196*1.06</f>
        <v>22260</v>
      </c>
      <c r="L196" s="35">
        <f t="shared" si="35"/>
        <v>23595.600000000002</v>
      </c>
      <c r="M196" s="29"/>
      <c r="N196" s="29"/>
      <c r="O196" s="29"/>
      <c r="P196" s="29"/>
      <c r="Q196" s="29"/>
      <c r="R196" s="90"/>
      <c r="S196" s="32"/>
    </row>
    <row r="197" spans="1:19" ht="11.25">
      <c r="A197" s="5">
        <v>193</v>
      </c>
      <c r="B197" s="8">
        <v>41</v>
      </c>
      <c r="C197" s="8" t="s">
        <v>45</v>
      </c>
      <c r="D197" s="10">
        <v>612001</v>
      </c>
      <c r="E197" s="16" t="s">
        <v>27</v>
      </c>
      <c r="F197" s="26">
        <v>1609</v>
      </c>
      <c r="G197" s="42">
        <v>1395</v>
      </c>
      <c r="H197" s="42">
        <v>1200</v>
      </c>
      <c r="I197" s="42">
        <v>1200</v>
      </c>
      <c r="J197" s="100">
        <v>1500</v>
      </c>
      <c r="K197" s="42">
        <f t="shared" si="35"/>
        <v>1590</v>
      </c>
      <c r="L197" s="35">
        <f t="shared" si="35"/>
        <v>1685.4</v>
      </c>
      <c r="M197" s="29"/>
      <c r="N197" s="29"/>
      <c r="O197" s="29"/>
      <c r="P197" s="29"/>
      <c r="Q197" s="29"/>
      <c r="R197" s="90"/>
      <c r="S197" s="32"/>
    </row>
    <row r="198" spans="1:19" ht="11.25">
      <c r="A198" s="5">
        <v>194</v>
      </c>
      <c r="B198" s="8">
        <v>41</v>
      </c>
      <c r="C198" s="8" t="s">
        <v>45</v>
      </c>
      <c r="D198" s="10">
        <v>612001</v>
      </c>
      <c r="E198" s="16" t="s">
        <v>72</v>
      </c>
      <c r="F198" s="26">
        <v>0</v>
      </c>
      <c r="G198" s="42">
        <v>428</v>
      </c>
      <c r="H198" s="42">
        <v>290</v>
      </c>
      <c r="I198" s="42">
        <v>290</v>
      </c>
      <c r="J198" s="100">
        <v>1000</v>
      </c>
      <c r="K198" s="42">
        <f t="shared" si="35"/>
        <v>1060</v>
      </c>
      <c r="L198" s="35">
        <f t="shared" si="35"/>
        <v>1123.6000000000001</v>
      </c>
      <c r="M198" s="29"/>
      <c r="N198" s="29"/>
      <c r="O198" s="29"/>
      <c r="P198" s="29"/>
      <c r="Q198" s="29"/>
      <c r="R198" s="90"/>
      <c r="S198" s="32"/>
    </row>
    <row r="199" spans="1:19" ht="11.25">
      <c r="A199" s="5">
        <v>195</v>
      </c>
      <c r="B199" s="8">
        <v>41</v>
      </c>
      <c r="C199" s="8" t="s">
        <v>45</v>
      </c>
      <c r="D199" s="10">
        <v>612002</v>
      </c>
      <c r="E199" s="16" t="s">
        <v>28</v>
      </c>
      <c r="F199" s="26">
        <v>282</v>
      </c>
      <c r="G199" s="42">
        <v>138</v>
      </c>
      <c r="H199" s="42">
        <v>40</v>
      </c>
      <c r="I199" s="42">
        <v>40</v>
      </c>
      <c r="J199" s="100">
        <v>40</v>
      </c>
      <c r="K199" s="42">
        <f t="shared" si="35"/>
        <v>42.400000000000006</v>
      </c>
      <c r="L199" s="35">
        <f t="shared" si="35"/>
        <v>44.94400000000001</v>
      </c>
      <c r="M199" s="29"/>
      <c r="N199" s="29"/>
      <c r="O199" s="29"/>
      <c r="P199" s="29"/>
      <c r="Q199" s="29"/>
      <c r="R199" s="90"/>
      <c r="S199" s="32"/>
    </row>
    <row r="200" spans="1:19" ht="11.25">
      <c r="A200" s="5">
        <v>196</v>
      </c>
      <c r="B200" s="8">
        <v>41</v>
      </c>
      <c r="C200" s="8" t="s">
        <v>45</v>
      </c>
      <c r="D200" s="10">
        <v>614</v>
      </c>
      <c r="E200" s="16" t="s">
        <v>125</v>
      </c>
      <c r="F200" s="26">
        <v>1418</v>
      </c>
      <c r="G200" s="42">
        <v>1764</v>
      </c>
      <c r="H200" s="42">
        <v>850</v>
      </c>
      <c r="I200" s="42">
        <v>850</v>
      </c>
      <c r="J200" s="100">
        <v>880</v>
      </c>
      <c r="K200" s="42">
        <f t="shared" si="35"/>
        <v>932.8000000000001</v>
      </c>
      <c r="L200" s="35">
        <f t="shared" si="35"/>
        <v>988.7680000000001</v>
      </c>
      <c r="M200" s="29"/>
      <c r="N200" s="29"/>
      <c r="O200" s="29"/>
      <c r="P200" s="29"/>
      <c r="Q200" s="29"/>
      <c r="R200" s="90"/>
      <c r="S200" s="32"/>
    </row>
    <row r="201" spans="1:19" ht="11.25">
      <c r="A201" s="5">
        <v>197</v>
      </c>
      <c r="B201" s="8">
        <v>41</v>
      </c>
      <c r="C201" s="8" t="s">
        <v>45</v>
      </c>
      <c r="D201" s="10">
        <v>614</v>
      </c>
      <c r="E201" s="16" t="s">
        <v>149</v>
      </c>
      <c r="F201" s="26">
        <v>0</v>
      </c>
      <c r="G201" s="42">
        <v>0</v>
      </c>
      <c r="H201" s="42">
        <v>0</v>
      </c>
      <c r="I201" s="42">
        <v>0</v>
      </c>
      <c r="J201" s="100">
        <v>0</v>
      </c>
      <c r="K201" s="42">
        <v>0</v>
      </c>
      <c r="L201" s="35">
        <f>K201*1.06</f>
        <v>0</v>
      </c>
      <c r="M201" s="29"/>
      <c r="N201" s="29"/>
      <c r="O201" s="29"/>
      <c r="P201" s="29"/>
      <c r="Q201" s="29"/>
      <c r="R201" s="90"/>
      <c r="S201" s="32"/>
    </row>
    <row r="202" spans="1:19" ht="21">
      <c r="A202" s="5">
        <v>198</v>
      </c>
      <c r="B202" s="77"/>
      <c r="C202" s="77"/>
      <c r="D202" s="70">
        <v>620</v>
      </c>
      <c r="E202" s="56" t="s">
        <v>48</v>
      </c>
      <c r="F202" s="71">
        <f aca="true" t="shared" si="36" ref="F202:K202">SUM(F203:F211)</f>
        <v>6409</v>
      </c>
      <c r="G202" s="72">
        <f t="shared" si="36"/>
        <v>6790</v>
      </c>
      <c r="H202" s="72">
        <f t="shared" si="36"/>
        <v>7232</v>
      </c>
      <c r="I202" s="72">
        <f t="shared" si="36"/>
        <v>7232</v>
      </c>
      <c r="J202" s="101">
        <f t="shared" si="36"/>
        <v>9014.79</v>
      </c>
      <c r="K202" s="72">
        <f t="shared" si="36"/>
        <v>9555.677399999999</v>
      </c>
      <c r="L202" s="73">
        <f aca="true" t="shared" si="37" ref="L202:S202">SUM(L203:L211)</f>
        <v>10129.018044</v>
      </c>
      <c r="M202" s="71">
        <f t="shared" si="37"/>
        <v>0</v>
      </c>
      <c r="N202" s="71">
        <v>0</v>
      </c>
      <c r="O202" s="71">
        <f t="shared" si="37"/>
        <v>0</v>
      </c>
      <c r="P202" s="71">
        <f t="shared" si="37"/>
        <v>0</v>
      </c>
      <c r="Q202" s="71">
        <f t="shared" si="37"/>
        <v>0</v>
      </c>
      <c r="R202" s="72">
        <v>0</v>
      </c>
      <c r="S202" s="73">
        <f t="shared" si="37"/>
        <v>0</v>
      </c>
    </row>
    <row r="203" spans="1:19" ht="11.25">
      <c r="A203" s="5">
        <v>199</v>
      </c>
      <c r="B203" s="8">
        <v>41</v>
      </c>
      <c r="C203" s="8" t="s">
        <v>45</v>
      </c>
      <c r="D203" s="9">
        <v>620</v>
      </c>
      <c r="E203" s="16" t="s">
        <v>92</v>
      </c>
      <c r="F203" s="26">
        <v>1425</v>
      </c>
      <c r="G203" s="42">
        <v>1881</v>
      </c>
      <c r="H203" s="42">
        <v>1992</v>
      </c>
      <c r="I203" s="42">
        <v>1992</v>
      </c>
      <c r="J203" s="100">
        <f>J195*0.1</f>
        <v>2442</v>
      </c>
      <c r="K203" s="42">
        <f>J203*1.06</f>
        <v>2588.52</v>
      </c>
      <c r="L203" s="35">
        <f>K203*1.06</f>
        <v>2743.8312</v>
      </c>
      <c r="M203" s="29"/>
      <c r="N203" s="29"/>
      <c r="O203" s="29"/>
      <c r="P203" s="29"/>
      <c r="Q203" s="29"/>
      <c r="R203" s="90"/>
      <c r="S203" s="32"/>
    </row>
    <row r="204" spans="1:19" ht="11.25">
      <c r="A204" s="5">
        <v>200</v>
      </c>
      <c r="B204" s="8">
        <v>41</v>
      </c>
      <c r="C204" s="8" t="s">
        <v>45</v>
      </c>
      <c r="D204" s="9" t="s">
        <v>0</v>
      </c>
      <c r="E204" s="16" t="s">
        <v>1</v>
      </c>
      <c r="F204" s="26">
        <v>264</v>
      </c>
      <c r="G204" s="42">
        <v>259</v>
      </c>
      <c r="H204" s="42">
        <v>279</v>
      </c>
      <c r="I204" s="42">
        <v>279</v>
      </c>
      <c r="J204" s="100">
        <f>J195*0.014</f>
        <v>341.88</v>
      </c>
      <c r="K204" s="42">
        <f aca="true" t="shared" si="38" ref="K204:K211">J204*1.06</f>
        <v>362.3928</v>
      </c>
      <c r="L204" s="35">
        <f aca="true" t="shared" si="39" ref="L204:L211">K204*1.06</f>
        <v>384.13636800000006</v>
      </c>
      <c r="M204" s="29"/>
      <c r="N204" s="29"/>
      <c r="O204" s="29"/>
      <c r="P204" s="29"/>
      <c r="Q204" s="29"/>
      <c r="R204" s="90"/>
      <c r="S204" s="32"/>
    </row>
    <row r="205" spans="1:19" ht="11.25">
      <c r="A205" s="5">
        <v>201</v>
      </c>
      <c r="B205" s="8">
        <v>41</v>
      </c>
      <c r="C205" s="8" t="s">
        <v>45</v>
      </c>
      <c r="D205" s="9" t="s">
        <v>2</v>
      </c>
      <c r="E205" s="16" t="s">
        <v>3</v>
      </c>
      <c r="F205" s="26">
        <v>2640</v>
      </c>
      <c r="G205" s="42">
        <v>2593</v>
      </c>
      <c r="H205" s="42">
        <v>2789</v>
      </c>
      <c r="I205" s="42">
        <v>2789</v>
      </c>
      <c r="J205" s="100">
        <f>J195*0.14</f>
        <v>3418.8</v>
      </c>
      <c r="K205" s="42">
        <f t="shared" si="38"/>
        <v>3623.9280000000003</v>
      </c>
      <c r="L205" s="35">
        <f t="shared" si="39"/>
        <v>3841.3636800000004</v>
      </c>
      <c r="M205" s="29"/>
      <c r="N205" s="29"/>
      <c r="O205" s="29"/>
      <c r="P205" s="29"/>
      <c r="Q205" s="29"/>
      <c r="R205" s="90"/>
      <c r="S205" s="32"/>
    </row>
    <row r="206" spans="1:19" ht="11.25">
      <c r="A206" s="5">
        <v>202</v>
      </c>
      <c r="B206" s="8">
        <v>41</v>
      </c>
      <c r="C206" s="8" t="s">
        <v>45</v>
      </c>
      <c r="D206" s="10">
        <v>625003</v>
      </c>
      <c r="E206" s="16" t="s">
        <v>4</v>
      </c>
      <c r="F206" s="26">
        <v>151</v>
      </c>
      <c r="G206" s="42">
        <v>148</v>
      </c>
      <c r="H206" s="42">
        <v>159</v>
      </c>
      <c r="I206" s="42">
        <v>159</v>
      </c>
      <c r="J206" s="100">
        <f>J195*0.008</f>
        <v>195.36</v>
      </c>
      <c r="K206" s="42">
        <f t="shared" si="38"/>
        <v>207.08160000000004</v>
      </c>
      <c r="L206" s="35">
        <f t="shared" si="39"/>
        <v>219.50649600000006</v>
      </c>
      <c r="M206" s="29"/>
      <c r="N206" s="29"/>
      <c r="O206" s="29"/>
      <c r="P206" s="29"/>
      <c r="Q206" s="29"/>
      <c r="R206" s="90"/>
      <c r="S206" s="32"/>
    </row>
    <row r="207" spans="1:19" ht="11.25">
      <c r="A207" s="5">
        <v>203</v>
      </c>
      <c r="B207" s="8">
        <v>41</v>
      </c>
      <c r="C207" s="8" t="s">
        <v>45</v>
      </c>
      <c r="D207" s="10">
        <v>625004</v>
      </c>
      <c r="E207" s="16" t="s">
        <v>5</v>
      </c>
      <c r="F207" s="26">
        <v>566</v>
      </c>
      <c r="G207" s="42">
        <v>556</v>
      </c>
      <c r="H207" s="42">
        <v>598</v>
      </c>
      <c r="I207" s="42">
        <v>598</v>
      </c>
      <c r="J207" s="100">
        <f>J195*0.03</f>
        <v>732.6</v>
      </c>
      <c r="K207" s="42">
        <f t="shared" si="38"/>
        <v>776.556</v>
      </c>
      <c r="L207" s="35">
        <f t="shared" si="39"/>
        <v>823.1493600000001</v>
      </c>
      <c r="M207" s="29"/>
      <c r="N207" s="29"/>
      <c r="O207" s="29"/>
      <c r="P207" s="29"/>
      <c r="Q207" s="29"/>
      <c r="R207" s="90"/>
      <c r="S207" s="32"/>
    </row>
    <row r="208" spans="1:19" ht="11.25">
      <c r="A208" s="5">
        <v>204</v>
      </c>
      <c r="B208" s="8">
        <v>41</v>
      </c>
      <c r="C208" s="8" t="s">
        <v>45</v>
      </c>
      <c r="D208" s="10">
        <v>625005</v>
      </c>
      <c r="E208" s="16" t="s">
        <v>6</v>
      </c>
      <c r="F208" s="26">
        <v>189</v>
      </c>
      <c r="G208" s="42">
        <v>185</v>
      </c>
      <c r="H208" s="42">
        <v>199</v>
      </c>
      <c r="I208" s="42">
        <v>199</v>
      </c>
      <c r="J208" s="100">
        <f>J195*0.01</f>
        <v>244.20000000000002</v>
      </c>
      <c r="K208" s="42">
        <f t="shared" si="38"/>
        <v>258.85200000000003</v>
      </c>
      <c r="L208" s="35">
        <f t="shared" si="39"/>
        <v>274.3831200000001</v>
      </c>
      <c r="M208" s="29"/>
      <c r="N208" s="29"/>
      <c r="O208" s="29"/>
      <c r="P208" s="29"/>
      <c r="Q208" s="29"/>
      <c r="R208" s="90"/>
      <c r="S208" s="32"/>
    </row>
    <row r="209" spans="1:19" ht="17.25" customHeight="1">
      <c r="A209" s="5">
        <v>205</v>
      </c>
      <c r="B209" s="8">
        <v>41</v>
      </c>
      <c r="C209" s="8" t="s">
        <v>45</v>
      </c>
      <c r="D209" s="10">
        <v>625006</v>
      </c>
      <c r="E209" s="12" t="s">
        <v>29</v>
      </c>
      <c r="F209" s="26">
        <v>0</v>
      </c>
      <c r="G209" s="42">
        <v>0</v>
      </c>
      <c r="H209" s="42">
        <v>0</v>
      </c>
      <c r="I209" s="42">
        <v>0</v>
      </c>
      <c r="J209" s="100">
        <v>0</v>
      </c>
      <c r="K209" s="42">
        <f t="shared" si="38"/>
        <v>0</v>
      </c>
      <c r="L209" s="35">
        <f t="shared" si="39"/>
        <v>0</v>
      </c>
      <c r="M209" s="29"/>
      <c r="N209" s="29"/>
      <c r="O209" s="29"/>
      <c r="P209" s="29"/>
      <c r="Q209" s="29"/>
      <c r="R209" s="90"/>
      <c r="S209" s="32"/>
    </row>
    <row r="210" spans="1:19" ht="22.5">
      <c r="A210" s="5">
        <v>206</v>
      </c>
      <c r="B210" s="8">
        <v>41</v>
      </c>
      <c r="C210" s="8" t="s">
        <v>45</v>
      </c>
      <c r="D210" s="10">
        <v>625007</v>
      </c>
      <c r="E210" s="16" t="s">
        <v>8</v>
      </c>
      <c r="F210" s="26">
        <v>895</v>
      </c>
      <c r="G210" s="42">
        <v>880</v>
      </c>
      <c r="H210" s="42">
        <v>946</v>
      </c>
      <c r="I210" s="42">
        <v>946</v>
      </c>
      <c r="J210" s="100">
        <f>J195*0.0475</f>
        <v>1159.95</v>
      </c>
      <c r="K210" s="42">
        <f t="shared" si="38"/>
        <v>1229.547</v>
      </c>
      <c r="L210" s="35">
        <f t="shared" si="39"/>
        <v>1303.3198200000002</v>
      </c>
      <c r="M210" s="29"/>
      <c r="N210" s="29"/>
      <c r="O210" s="29"/>
      <c r="P210" s="29"/>
      <c r="Q210" s="29"/>
      <c r="R210" s="90"/>
      <c r="S210" s="32"/>
    </row>
    <row r="211" spans="1:19" ht="11.25">
      <c r="A211" s="5">
        <v>207</v>
      </c>
      <c r="B211" s="8">
        <v>41</v>
      </c>
      <c r="C211" s="8" t="s">
        <v>45</v>
      </c>
      <c r="D211" s="10">
        <v>627</v>
      </c>
      <c r="E211" s="16" t="s">
        <v>25</v>
      </c>
      <c r="F211" s="26">
        <v>279</v>
      </c>
      <c r="G211" s="42">
        <v>288</v>
      </c>
      <c r="H211" s="42">
        <v>270</v>
      </c>
      <c r="I211" s="42">
        <v>270</v>
      </c>
      <c r="J211" s="100">
        <v>480</v>
      </c>
      <c r="K211" s="42">
        <f t="shared" si="38"/>
        <v>508.8</v>
      </c>
      <c r="L211" s="35">
        <f t="shared" si="39"/>
        <v>539.3280000000001</v>
      </c>
      <c r="M211" s="29"/>
      <c r="N211" s="29"/>
      <c r="O211" s="29"/>
      <c r="P211" s="29"/>
      <c r="Q211" s="29"/>
      <c r="R211" s="90"/>
      <c r="S211" s="32"/>
    </row>
    <row r="212" spans="1:19" ht="11.25">
      <c r="A212" s="5">
        <v>208</v>
      </c>
      <c r="B212" s="69"/>
      <c r="C212" s="69"/>
      <c r="D212" s="75">
        <v>630</v>
      </c>
      <c r="E212" s="56" t="s">
        <v>49</v>
      </c>
      <c r="F212" s="71">
        <f aca="true" t="shared" si="40" ref="F212:M212">SUM(F213:F243)</f>
        <v>15831</v>
      </c>
      <c r="G212" s="72">
        <f t="shared" si="40"/>
        <v>11788</v>
      </c>
      <c r="H212" s="72">
        <f t="shared" si="40"/>
        <v>11810</v>
      </c>
      <c r="I212" s="72">
        <f>SUM(I213:I243)</f>
        <v>11810</v>
      </c>
      <c r="J212" s="101">
        <f>SUM(J213:J243)</f>
        <v>15580</v>
      </c>
      <c r="K212" s="72">
        <f t="shared" si="40"/>
        <v>16514.800000000003</v>
      </c>
      <c r="L212" s="73">
        <f t="shared" si="40"/>
        <v>17505.688000000002</v>
      </c>
      <c r="M212" s="71">
        <f t="shared" si="40"/>
        <v>0</v>
      </c>
      <c r="N212" s="71">
        <f>SUM(N213:N243)</f>
        <v>2381</v>
      </c>
      <c r="O212" s="71">
        <f>SUM(O213:O243)</f>
        <v>0</v>
      </c>
      <c r="P212" s="71">
        <f>SUM(P213:P243)</f>
        <v>0</v>
      </c>
      <c r="Q212" s="71">
        <f>SUM(Q213:Q243)</f>
        <v>5000</v>
      </c>
      <c r="R212" s="72">
        <v>0</v>
      </c>
      <c r="S212" s="73">
        <f>SUM(S213:S243)</f>
        <v>0</v>
      </c>
    </row>
    <row r="213" spans="1:19" ht="11.25">
      <c r="A213" s="5">
        <v>209</v>
      </c>
      <c r="B213" s="8">
        <v>41</v>
      </c>
      <c r="C213" s="8" t="s">
        <v>45</v>
      </c>
      <c r="D213" s="3" t="s">
        <v>12</v>
      </c>
      <c r="E213" s="17" t="s">
        <v>13</v>
      </c>
      <c r="F213" s="26">
        <v>18</v>
      </c>
      <c r="G213" s="42">
        <v>5</v>
      </c>
      <c r="H213" s="42">
        <v>10</v>
      </c>
      <c r="I213" s="42">
        <v>10</v>
      </c>
      <c r="J213" s="100">
        <v>10</v>
      </c>
      <c r="K213" s="42">
        <f>J213*1.06</f>
        <v>10.600000000000001</v>
      </c>
      <c r="L213" s="35">
        <f>K213*1.06</f>
        <v>11.236000000000002</v>
      </c>
      <c r="M213" s="29"/>
      <c r="N213" s="29"/>
      <c r="O213" s="29"/>
      <c r="P213" s="29"/>
      <c r="Q213" s="29"/>
      <c r="R213" s="90"/>
      <c r="S213" s="32"/>
    </row>
    <row r="214" spans="1:19" ht="11.25">
      <c r="A214" s="5">
        <v>210</v>
      </c>
      <c r="B214" s="8">
        <v>41</v>
      </c>
      <c r="C214" s="8" t="s">
        <v>45</v>
      </c>
      <c r="D214" s="4" t="s">
        <v>14</v>
      </c>
      <c r="E214" s="17" t="s">
        <v>16</v>
      </c>
      <c r="F214" s="26">
        <v>3233</v>
      </c>
      <c r="G214" s="42">
        <v>5352</v>
      </c>
      <c r="H214" s="42">
        <v>2600</v>
      </c>
      <c r="I214" s="42">
        <v>2600</v>
      </c>
      <c r="J214" s="100">
        <v>4000</v>
      </c>
      <c r="K214" s="42">
        <f aca="true" t="shared" si="41" ref="K214:K243">J214*1.06</f>
        <v>4240</v>
      </c>
      <c r="L214" s="35">
        <f aca="true" t="shared" si="42" ref="L214:L243">K214*1.06</f>
        <v>4494.400000000001</v>
      </c>
      <c r="M214" s="29"/>
      <c r="N214" s="29"/>
      <c r="O214" s="29"/>
      <c r="P214" s="29"/>
      <c r="Q214" s="29"/>
      <c r="R214" s="90"/>
      <c r="S214" s="32"/>
    </row>
    <row r="215" spans="1:19" ht="11.25">
      <c r="A215" s="5">
        <v>211</v>
      </c>
      <c r="B215" s="8">
        <v>41</v>
      </c>
      <c r="C215" s="8" t="s">
        <v>45</v>
      </c>
      <c r="D215" s="4" t="s">
        <v>15</v>
      </c>
      <c r="E215" s="17" t="s">
        <v>30</v>
      </c>
      <c r="F215" s="26">
        <v>1389</v>
      </c>
      <c r="G215" s="42">
        <v>1781</v>
      </c>
      <c r="H215" s="42">
        <v>1600</v>
      </c>
      <c r="I215" s="42">
        <v>1600</v>
      </c>
      <c r="J215" s="100">
        <v>1600</v>
      </c>
      <c r="K215" s="42">
        <f t="shared" si="41"/>
        <v>1696</v>
      </c>
      <c r="L215" s="35">
        <f t="shared" si="42"/>
        <v>1797.76</v>
      </c>
      <c r="M215" s="29"/>
      <c r="N215" s="29"/>
      <c r="O215" s="29"/>
      <c r="P215" s="29"/>
      <c r="Q215" s="29"/>
      <c r="R215" s="90"/>
      <c r="S215" s="32"/>
    </row>
    <row r="216" spans="1:19" ht="14.25" customHeight="1">
      <c r="A216" s="5">
        <v>212</v>
      </c>
      <c r="B216" s="8">
        <v>41</v>
      </c>
      <c r="C216" s="8" t="s">
        <v>45</v>
      </c>
      <c r="D216" s="4">
        <v>632002</v>
      </c>
      <c r="E216" s="17" t="s">
        <v>31</v>
      </c>
      <c r="F216" s="26">
        <v>190</v>
      </c>
      <c r="G216" s="42">
        <v>268</v>
      </c>
      <c r="H216" s="42">
        <v>270</v>
      </c>
      <c r="I216" s="42">
        <v>270</v>
      </c>
      <c r="J216" s="100">
        <v>1000</v>
      </c>
      <c r="K216" s="42">
        <f t="shared" si="41"/>
        <v>1060</v>
      </c>
      <c r="L216" s="35">
        <f t="shared" si="42"/>
        <v>1123.6000000000001</v>
      </c>
      <c r="M216" s="29"/>
      <c r="N216" s="29"/>
      <c r="O216" s="29"/>
      <c r="P216" s="29"/>
      <c r="Q216" s="29"/>
      <c r="R216" s="90"/>
      <c r="S216" s="32"/>
    </row>
    <row r="217" spans="1:19" ht="14.25" customHeight="1">
      <c r="A217" s="5">
        <v>213</v>
      </c>
      <c r="B217" s="8">
        <v>41</v>
      </c>
      <c r="C217" s="8" t="s">
        <v>45</v>
      </c>
      <c r="D217" s="4" t="s">
        <v>17</v>
      </c>
      <c r="E217" s="17" t="s">
        <v>32</v>
      </c>
      <c r="F217" s="26">
        <v>0</v>
      </c>
      <c r="G217" s="42">
        <v>0</v>
      </c>
      <c r="H217" s="42">
        <v>0</v>
      </c>
      <c r="I217" s="42">
        <v>0</v>
      </c>
      <c r="J217" s="100">
        <v>0</v>
      </c>
      <c r="K217" s="42">
        <f t="shared" si="41"/>
        <v>0</v>
      </c>
      <c r="L217" s="35">
        <f t="shared" si="42"/>
        <v>0</v>
      </c>
      <c r="M217" s="29"/>
      <c r="N217" s="29"/>
      <c r="O217" s="29"/>
      <c r="P217" s="29"/>
      <c r="Q217" s="29"/>
      <c r="R217" s="90"/>
      <c r="S217" s="32"/>
    </row>
    <row r="218" spans="1:19" ht="11.25" hidden="1" outlineLevel="1">
      <c r="A218" s="5">
        <v>214</v>
      </c>
      <c r="B218" s="8">
        <v>41</v>
      </c>
      <c r="C218" s="8" t="s">
        <v>45</v>
      </c>
      <c r="D218" s="4" t="s">
        <v>18</v>
      </c>
      <c r="E218" s="17" t="s">
        <v>21</v>
      </c>
      <c r="F218" s="26">
        <v>95</v>
      </c>
      <c r="G218" s="42">
        <v>85</v>
      </c>
      <c r="H218" s="42">
        <v>200</v>
      </c>
      <c r="I218" s="42">
        <v>200</v>
      </c>
      <c r="J218" s="100">
        <v>200</v>
      </c>
      <c r="K218" s="42">
        <f t="shared" si="41"/>
        <v>212</v>
      </c>
      <c r="L218" s="35">
        <f t="shared" si="42"/>
        <v>224.72</v>
      </c>
      <c r="M218" s="29"/>
      <c r="N218" s="29"/>
      <c r="O218" s="29"/>
      <c r="P218" s="29"/>
      <c r="Q218" s="29"/>
      <c r="R218" s="90"/>
      <c r="S218" s="32"/>
    </row>
    <row r="219" spans="1:19" ht="11.25" hidden="1" outlineLevel="1">
      <c r="A219" s="5">
        <v>215</v>
      </c>
      <c r="B219" s="8">
        <v>41</v>
      </c>
      <c r="C219" s="8" t="s">
        <v>45</v>
      </c>
      <c r="D219" s="10">
        <v>633001</v>
      </c>
      <c r="E219" s="16" t="s">
        <v>19</v>
      </c>
      <c r="F219" s="26">
        <v>310</v>
      </c>
      <c r="G219" s="42">
        <v>0</v>
      </c>
      <c r="H219" s="42">
        <v>1000</v>
      </c>
      <c r="I219" s="42">
        <v>1000</v>
      </c>
      <c r="J219" s="100">
        <v>1300</v>
      </c>
      <c r="K219" s="42">
        <f t="shared" si="41"/>
        <v>1378</v>
      </c>
      <c r="L219" s="35">
        <f t="shared" si="42"/>
        <v>1460.68</v>
      </c>
      <c r="M219" s="29"/>
      <c r="N219" s="29"/>
      <c r="O219" s="29"/>
      <c r="P219" s="29"/>
      <c r="Q219" s="29"/>
      <c r="R219" s="90"/>
      <c r="S219" s="32"/>
    </row>
    <row r="220" spans="1:19" ht="11.25" hidden="1" outlineLevel="1">
      <c r="A220" s="5">
        <v>216</v>
      </c>
      <c r="B220" s="8">
        <v>41</v>
      </c>
      <c r="C220" s="8" t="s">
        <v>45</v>
      </c>
      <c r="D220" s="10">
        <v>633002</v>
      </c>
      <c r="E220" s="16" t="s">
        <v>33</v>
      </c>
      <c r="F220" s="26">
        <v>0</v>
      </c>
      <c r="G220" s="42">
        <v>0</v>
      </c>
      <c r="H220" s="42">
        <v>0</v>
      </c>
      <c r="I220" s="42">
        <v>0</v>
      </c>
      <c r="J220" s="100">
        <v>0</v>
      </c>
      <c r="K220" s="42">
        <f t="shared" si="41"/>
        <v>0</v>
      </c>
      <c r="L220" s="35">
        <f t="shared" si="42"/>
        <v>0</v>
      </c>
      <c r="M220" s="29"/>
      <c r="N220" s="29"/>
      <c r="O220" s="29"/>
      <c r="P220" s="29"/>
      <c r="Q220" s="29"/>
      <c r="R220" s="90"/>
      <c r="S220" s="32"/>
    </row>
    <row r="221" spans="1:19" ht="27.75" customHeight="1" collapsed="1">
      <c r="A221" s="5">
        <v>217</v>
      </c>
      <c r="B221" s="8">
        <v>41</v>
      </c>
      <c r="C221" s="8" t="s">
        <v>45</v>
      </c>
      <c r="D221" s="10">
        <v>633004</v>
      </c>
      <c r="E221" s="16" t="s">
        <v>34</v>
      </c>
      <c r="F221" s="26">
        <v>6642</v>
      </c>
      <c r="G221" s="42">
        <v>0</v>
      </c>
      <c r="H221" s="42">
        <v>1500</v>
      </c>
      <c r="I221" s="42">
        <v>1500</v>
      </c>
      <c r="J221" s="100">
        <v>1500</v>
      </c>
      <c r="K221" s="42">
        <f t="shared" si="41"/>
        <v>1590</v>
      </c>
      <c r="L221" s="35">
        <f t="shared" si="42"/>
        <v>1685.4</v>
      </c>
      <c r="M221" s="29"/>
      <c r="N221" s="29">
        <v>2381</v>
      </c>
      <c r="O221" s="29"/>
      <c r="P221" s="29"/>
      <c r="Q221" s="29">
        <v>5000</v>
      </c>
      <c r="R221" s="90"/>
      <c r="S221" s="32"/>
    </row>
    <row r="222" spans="1:19" ht="22.5">
      <c r="A222" s="5">
        <v>218</v>
      </c>
      <c r="B222" s="8">
        <v>41</v>
      </c>
      <c r="C222" s="8" t="s">
        <v>45</v>
      </c>
      <c r="D222" s="10" t="s">
        <v>74</v>
      </c>
      <c r="E222" s="16" t="s">
        <v>59</v>
      </c>
      <c r="F222" s="26">
        <v>129</v>
      </c>
      <c r="G222" s="42">
        <v>686</v>
      </c>
      <c r="H222" s="42">
        <v>150</v>
      </c>
      <c r="I222" s="42">
        <v>150</v>
      </c>
      <c r="J222" s="100">
        <v>150</v>
      </c>
      <c r="K222" s="42">
        <f t="shared" si="41"/>
        <v>159</v>
      </c>
      <c r="L222" s="35">
        <f t="shared" si="42"/>
        <v>168.54000000000002</v>
      </c>
      <c r="M222" s="29"/>
      <c r="N222" s="29"/>
      <c r="O222" s="29"/>
      <c r="P222" s="29"/>
      <c r="Q222" s="29"/>
      <c r="R222" s="90"/>
      <c r="S222" s="32"/>
    </row>
    <row r="223" spans="1:19" ht="22.5">
      <c r="A223" s="5">
        <v>219</v>
      </c>
      <c r="B223" s="8">
        <v>41</v>
      </c>
      <c r="C223" s="8" t="s">
        <v>45</v>
      </c>
      <c r="D223" s="10" t="s">
        <v>75</v>
      </c>
      <c r="E223" s="16" t="s">
        <v>76</v>
      </c>
      <c r="F223" s="26">
        <v>53</v>
      </c>
      <c r="G223" s="42">
        <v>0</v>
      </c>
      <c r="H223" s="42">
        <v>120</v>
      </c>
      <c r="I223" s="42">
        <v>120</v>
      </c>
      <c r="J223" s="100">
        <v>120</v>
      </c>
      <c r="K223" s="42">
        <f t="shared" si="41"/>
        <v>127.2</v>
      </c>
      <c r="L223" s="35">
        <f t="shared" si="42"/>
        <v>134.83200000000002</v>
      </c>
      <c r="M223" s="29"/>
      <c r="N223" s="29"/>
      <c r="O223" s="29"/>
      <c r="P223" s="29"/>
      <c r="Q223" s="29"/>
      <c r="R223" s="90"/>
      <c r="S223" s="32"/>
    </row>
    <row r="224" spans="1:19" ht="22.5">
      <c r="A224" s="5">
        <v>220</v>
      </c>
      <c r="B224" s="8">
        <v>41</v>
      </c>
      <c r="C224" s="8" t="s">
        <v>45</v>
      </c>
      <c r="D224" s="10" t="s">
        <v>77</v>
      </c>
      <c r="E224" s="16" t="s">
        <v>61</v>
      </c>
      <c r="F224" s="26">
        <v>556</v>
      </c>
      <c r="G224" s="42">
        <v>732</v>
      </c>
      <c r="H224" s="42">
        <v>500</v>
      </c>
      <c r="I224" s="42">
        <v>500</v>
      </c>
      <c r="J224" s="100">
        <v>750</v>
      </c>
      <c r="K224" s="42">
        <f t="shared" si="41"/>
        <v>795</v>
      </c>
      <c r="L224" s="35">
        <f t="shared" si="42"/>
        <v>842.7</v>
      </c>
      <c r="M224" s="29"/>
      <c r="N224" s="29"/>
      <c r="O224" s="29"/>
      <c r="P224" s="29"/>
      <c r="Q224" s="29"/>
      <c r="R224" s="90"/>
      <c r="S224" s="32"/>
    </row>
    <row r="225" spans="1:19" ht="22.5">
      <c r="A225" s="5">
        <v>221</v>
      </c>
      <c r="B225" s="8">
        <v>41</v>
      </c>
      <c r="C225" s="8" t="s">
        <v>45</v>
      </c>
      <c r="D225" s="10" t="s">
        <v>114</v>
      </c>
      <c r="E225" s="16" t="s">
        <v>115</v>
      </c>
      <c r="F225" s="26">
        <v>70</v>
      </c>
      <c r="G225" s="42">
        <v>0</v>
      </c>
      <c r="H225" s="42">
        <v>1000</v>
      </c>
      <c r="I225" s="42">
        <v>1000</v>
      </c>
      <c r="J225" s="100">
        <v>1500</v>
      </c>
      <c r="K225" s="42">
        <f t="shared" si="41"/>
        <v>1590</v>
      </c>
      <c r="L225" s="35">
        <f t="shared" si="42"/>
        <v>1685.4</v>
      </c>
      <c r="M225" s="29"/>
      <c r="N225" s="29"/>
      <c r="O225" s="29"/>
      <c r="P225" s="29"/>
      <c r="Q225" s="29"/>
      <c r="R225" s="90"/>
      <c r="S225" s="32"/>
    </row>
    <row r="226" spans="1:19" ht="11.25">
      <c r="A226" s="5">
        <v>222</v>
      </c>
      <c r="B226" s="8">
        <v>41</v>
      </c>
      <c r="C226" s="8" t="s">
        <v>45</v>
      </c>
      <c r="D226" s="10" t="s">
        <v>78</v>
      </c>
      <c r="E226" s="16" t="s">
        <v>63</v>
      </c>
      <c r="F226" s="26">
        <v>0</v>
      </c>
      <c r="G226" s="42">
        <v>137</v>
      </c>
      <c r="H226" s="42">
        <v>0</v>
      </c>
      <c r="I226" s="42">
        <v>0</v>
      </c>
      <c r="J226" s="100">
        <v>0</v>
      </c>
      <c r="K226" s="42">
        <f t="shared" si="41"/>
        <v>0</v>
      </c>
      <c r="L226" s="35">
        <f t="shared" si="42"/>
        <v>0</v>
      </c>
      <c r="M226" s="29"/>
      <c r="N226" s="29"/>
      <c r="O226" s="29"/>
      <c r="P226" s="29"/>
      <c r="Q226" s="29"/>
      <c r="R226" s="90"/>
      <c r="S226" s="32"/>
    </row>
    <row r="227" spans="1:19" ht="11.25">
      <c r="A227" s="5">
        <v>223</v>
      </c>
      <c r="B227" s="8">
        <v>41</v>
      </c>
      <c r="C227" s="8" t="s">
        <v>45</v>
      </c>
      <c r="D227" s="10" t="s">
        <v>79</v>
      </c>
      <c r="E227" s="12" t="s">
        <v>22</v>
      </c>
      <c r="F227" s="26">
        <v>0</v>
      </c>
      <c r="G227" s="42">
        <v>250</v>
      </c>
      <c r="H227" s="42">
        <v>500</v>
      </c>
      <c r="I227" s="42">
        <v>500</v>
      </c>
      <c r="J227" s="100">
        <v>500</v>
      </c>
      <c r="K227" s="42">
        <f t="shared" si="41"/>
        <v>530</v>
      </c>
      <c r="L227" s="35">
        <f t="shared" si="42"/>
        <v>561.8000000000001</v>
      </c>
      <c r="M227" s="29"/>
      <c r="N227" s="29"/>
      <c r="O227" s="29"/>
      <c r="P227" s="29"/>
      <c r="Q227" s="29"/>
      <c r="R227" s="90"/>
      <c r="S227" s="32"/>
    </row>
    <row r="228" spans="1:19" ht="22.5">
      <c r="A228" s="5">
        <v>224</v>
      </c>
      <c r="B228" s="8">
        <v>41</v>
      </c>
      <c r="C228" s="8" t="s">
        <v>45</v>
      </c>
      <c r="D228" s="10" t="s">
        <v>80</v>
      </c>
      <c r="E228" s="16" t="s">
        <v>35</v>
      </c>
      <c r="F228" s="26">
        <v>318</v>
      </c>
      <c r="G228" s="42">
        <v>591</v>
      </c>
      <c r="H228" s="42">
        <v>50</v>
      </c>
      <c r="I228" s="42">
        <v>50</v>
      </c>
      <c r="J228" s="100">
        <v>50</v>
      </c>
      <c r="K228" s="42">
        <f t="shared" si="41"/>
        <v>53</v>
      </c>
      <c r="L228" s="35">
        <f t="shared" si="42"/>
        <v>56.18</v>
      </c>
      <c r="M228" s="29"/>
      <c r="N228" s="29"/>
      <c r="O228" s="29"/>
      <c r="P228" s="29"/>
      <c r="Q228" s="29"/>
      <c r="R228" s="90"/>
      <c r="S228" s="32"/>
    </row>
    <row r="229" spans="1:19" ht="11.25">
      <c r="A229" s="5">
        <v>225</v>
      </c>
      <c r="B229" s="8">
        <v>41</v>
      </c>
      <c r="C229" s="8" t="s">
        <v>45</v>
      </c>
      <c r="D229" s="10">
        <v>633009</v>
      </c>
      <c r="E229" s="16" t="s">
        <v>142</v>
      </c>
      <c r="F229" s="26">
        <v>32</v>
      </c>
      <c r="G229" s="42">
        <v>0</v>
      </c>
      <c r="H229" s="42">
        <v>0</v>
      </c>
      <c r="I229" s="42">
        <v>0</v>
      </c>
      <c r="J229" s="100">
        <v>0</v>
      </c>
      <c r="K229" s="42">
        <f t="shared" si="41"/>
        <v>0</v>
      </c>
      <c r="L229" s="35">
        <f t="shared" si="42"/>
        <v>0</v>
      </c>
      <c r="M229" s="29"/>
      <c r="N229" s="29"/>
      <c r="O229" s="29"/>
      <c r="P229" s="29"/>
      <c r="Q229" s="29"/>
      <c r="R229" s="90"/>
      <c r="S229" s="32"/>
    </row>
    <row r="230" spans="1:19" ht="22.5">
      <c r="A230" s="5">
        <v>226</v>
      </c>
      <c r="B230" s="8">
        <v>41</v>
      </c>
      <c r="C230" s="8" t="s">
        <v>45</v>
      </c>
      <c r="D230" s="10">
        <v>633010</v>
      </c>
      <c r="E230" s="16" t="s">
        <v>65</v>
      </c>
      <c r="F230" s="26">
        <v>0</v>
      </c>
      <c r="G230" s="42">
        <v>259</v>
      </c>
      <c r="H230" s="42">
        <v>200</v>
      </c>
      <c r="I230" s="42">
        <v>200</v>
      </c>
      <c r="J230" s="100">
        <v>200</v>
      </c>
      <c r="K230" s="42">
        <f t="shared" si="41"/>
        <v>212</v>
      </c>
      <c r="L230" s="35">
        <f t="shared" si="42"/>
        <v>224.72</v>
      </c>
      <c r="M230" s="29"/>
      <c r="N230" s="29"/>
      <c r="O230" s="29"/>
      <c r="P230" s="29"/>
      <c r="Q230" s="29"/>
      <c r="R230" s="90"/>
      <c r="S230" s="32"/>
    </row>
    <row r="231" spans="1:19" ht="11.25">
      <c r="A231" s="5">
        <v>227</v>
      </c>
      <c r="B231" s="8">
        <v>41</v>
      </c>
      <c r="C231" s="8" t="s">
        <v>45</v>
      </c>
      <c r="D231" s="10">
        <v>633013</v>
      </c>
      <c r="E231" s="16" t="s">
        <v>116</v>
      </c>
      <c r="F231" s="26">
        <v>30</v>
      </c>
      <c r="G231" s="42">
        <v>94</v>
      </c>
      <c r="H231" s="42">
        <v>30</v>
      </c>
      <c r="I231" s="42">
        <v>30</v>
      </c>
      <c r="J231" s="100">
        <v>200</v>
      </c>
      <c r="K231" s="42">
        <f t="shared" si="41"/>
        <v>212</v>
      </c>
      <c r="L231" s="35">
        <f t="shared" si="42"/>
        <v>224.72</v>
      </c>
      <c r="M231" s="29"/>
      <c r="N231" s="29"/>
      <c r="O231" s="29"/>
      <c r="P231" s="29"/>
      <c r="Q231" s="29"/>
      <c r="R231" s="90"/>
      <c r="S231" s="32"/>
    </row>
    <row r="232" spans="1:19" ht="22.5">
      <c r="A232" s="5">
        <v>228</v>
      </c>
      <c r="B232" s="8">
        <v>41</v>
      </c>
      <c r="C232" s="8" t="s">
        <v>45</v>
      </c>
      <c r="D232" s="10">
        <v>635</v>
      </c>
      <c r="E232" s="16" t="s">
        <v>93</v>
      </c>
      <c r="F232" s="26">
        <v>137</v>
      </c>
      <c r="G232" s="42">
        <v>14</v>
      </c>
      <c r="H232" s="42">
        <v>130</v>
      </c>
      <c r="I232" s="42">
        <v>130</v>
      </c>
      <c r="J232" s="100">
        <v>130</v>
      </c>
      <c r="K232" s="42">
        <f t="shared" si="41"/>
        <v>137.8</v>
      </c>
      <c r="L232" s="35">
        <f t="shared" si="42"/>
        <v>146.068</v>
      </c>
      <c r="M232" s="29"/>
      <c r="N232" s="29"/>
      <c r="O232" s="29"/>
      <c r="P232" s="29"/>
      <c r="Q232" s="29"/>
      <c r="R232" s="90"/>
      <c r="S232" s="32"/>
    </row>
    <row r="233" spans="1:19" ht="11.25">
      <c r="A233" s="5">
        <v>229</v>
      </c>
      <c r="B233" s="8">
        <v>41</v>
      </c>
      <c r="C233" s="8" t="s">
        <v>45</v>
      </c>
      <c r="D233" s="4">
        <v>637001</v>
      </c>
      <c r="E233" s="18" t="s">
        <v>83</v>
      </c>
      <c r="F233" s="26">
        <v>100</v>
      </c>
      <c r="G233" s="42">
        <v>0</v>
      </c>
      <c r="H233" s="42">
        <v>10</v>
      </c>
      <c r="I233" s="42">
        <v>10</v>
      </c>
      <c r="J233" s="100">
        <v>10</v>
      </c>
      <c r="K233" s="42">
        <f t="shared" si="41"/>
        <v>10.600000000000001</v>
      </c>
      <c r="L233" s="35">
        <f t="shared" si="42"/>
        <v>11.236000000000002</v>
      </c>
      <c r="M233" s="29"/>
      <c r="N233" s="29"/>
      <c r="O233" s="29"/>
      <c r="P233" s="29"/>
      <c r="Q233" s="29"/>
      <c r="R233" s="90"/>
      <c r="S233" s="32"/>
    </row>
    <row r="234" spans="1:19" ht="11.25">
      <c r="A234" s="5">
        <v>230</v>
      </c>
      <c r="B234" s="8">
        <v>41</v>
      </c>
      <c r="C234" s="8" t="s">
        <v>45</v>
      </c>
      <c r="D234" s="4" t="s">
        <v>87</v>
      </c>
      <c r="E234" s="18" t="s">
        <v>23</v>
      </c>
      <c r="F234" s="26">
        <v>123</v>
      </c>
      <c r="G234" s="42">
        <v>79</v>
      </c>
      <c r="H234" s="42">
        <v>100</v>
      </c>
      <c r="I234" s="42">
        <v>100</v>
      </c>
      <c r="J234" s="100">
        <v>100</v>
      </c>
      <c r="K234" s="42">
        <f t="shared" si="41"/>
        <v>106</v>
      </c>
      <c r="L234" s="35">
        <f t="shared" si="42"/>
        <v>112.36</v>
      </c>
      <c r="M234" s="29"/>
      <c r="N234" s="29"/>
      <c r="O234" s="29"/>
      <c r="P234" s="29"/>
      <c r="Q234" s="29"/>
      <c r="R234" s="90"/>
      <c r="S234" s="32"/>
    </row>
    <row r="235" spans="1:19" ht="11.25">
      <c r="A235" s="5">
        <v>231</v>
      </c>
      <c r="B235" s="8">
        <v>41</v>
      </c>
      <c r="C235" s="8" t="s">
        <v>45</v>
      </c>
      <c r="D235" s="4" t="s">
        <v>68</v>
      </c>
      <c r="E235" s="12" t="s">
        <v>69</v>
      </c>
      <c r="F235" s="26">
        <v>195</v>
      </c>
      <c r="G235" s="42">
        <v>165</v>
      </c>
      <c r="H235" s="42">
        <v>500</v>
      </c>
      <c r="I235" s="42">
        <v>500</v>
      </c>
      <c r="J235" s="100">
        <v>500</v>
      </c>
      <c r="K235" s="42">
        <f t="shared" si="41"/>
        <v>530</v>
      </c>
      <c r="L235" s="35">
        <f t="shared" si="42"/>
        <v>561.8000000000001</v>
      </c>
      <c r="M235" s="29"/>
      <c r="N235" s="29"/>
      <c r="O235" s="29"/>
      <c r="P235" s="29"/>
      <c r="Q235" s="29"/>
      <c r="R235" s="90"/>
      <c r="S235" s="32"/>
    </row>
    <row r="236" spans="1:19" ht="22.5">
      <c r="A236" s="5">
        <v>232</v>
      </c>
      <c r="B236" s="8">
        <v>41</v>
      </c>
      <c r="C236" s="8" t="s">
        <v>45</v>
      </c>
      <c r="D236" s="10">
        <v>637004</v>
      </c>
      <c r="E236" s="16" t="s">
        <v>40</v>
      </c>
      <c r="F236" s="26">
        <v>945</v>
      </c>
      <c r="G236" s="42">
        <v>92</v>
      </c>
      <c r="H236" s="42">
        <v>100</v>
      </c>
      <c r="I236" s="42">
        <v>100</v>
      </c>
      <c r="J236" s="100">
        <v>100</v>
      </c>
      <c r="K236" s="42">
        <f t="shared" si="41"/>
        <v>106</v>
      </c>
      <c r="L236" s="35">
        <f t="shared" si="42"/>
        <v>112.36</v>
      </c>
      <c r="M236" s="29"/>
      <c r="N236" s="29"/>
      <c r="O236" s="29"/>
      <c r="P236" s="29"/>
      <c r="Q236" s="29"/>
      <c r="R236" s="90"/>
      <c r="S236" s="32"/>
    </row>
    <row r="237" spans="1:19" ht="11.25">
      <c r="A237" s="5">
        <v>233</v>
      </c>
      <c r="B237" s="8">
        <v>41</v>
      </c>
      <c r="C237" s="8" t="s">
        <v>45</v>
      </c>
      <c r="D237" s="10">
        <v>637005</v>
      </c>
      <c r="E237" s="16" t="s">
        <v>44</v>
      </c>
      <c r="F237" s="26">
        <v>23</v>
      </c>
      <c r="G237" s="42">
        <v>33</v>
      </c>
      <c r="H237" s="42">
        <v>20</v>
      </c>
      <c r="I237" s="42">
        <v>20</v>
      </c>
      <c r="J237" s="100">
        <v>20</v>
      </c>
      <c r="K237" s="42">
        <f t="shared" si="41"/>
        <v>21.200000000000003</v>
      </c>
      <c r="L237" s="35">
        <f t="shared" si="42"/>
        <v>22.472000000000005</v>
      </c>
      <c r="M237" s="29"/>
      <c r="N237" s="29"/>
      <c r="O237" s="29"/>
      <c r="P237" s="29"/>
      <c r="Q237" s="29"/>
      <c r="R237" s="90"/>
      <c r="S237" s="32"/>
    </row>
    <row r="238" spans="1:19" ht="11.25">
      <c r="A238" s="5">
        <v>234</v>
      </c>
      <c r="B238" s="8">
        <v>41</v>
      </c>
      <c r="C238" s="8" t="s">
        <v>45</v>
      </c>
      <c r="D238" s="10">
        <v>637012</v>
      </c>
      <c r="E238" s="16" t="s">
        <v>41</v>
      </c>
      <c r="F238" s="26">
        <v>39</v>
      </c>
      <c r="G238" s="42">
        <v>0</v>
      </c>
      <c r="H238" s="42">
        <v>40</v>
      </c>
      <c r="I238" s="42">
        <v>40</v>
      </c>
      <c r="J238" s="100">
        <v>40</v>
      </c>
      <c r="K238" s="42">
        <f t="shared" si="41"/>
        <v>42.400000000000006</v>
      </c>
      <c r="L238" s="35">
        <f t="shared" si="42"/>
        <v>44.94400000000001</v>
      </c>
      <c r="M238" s="29"/>
      <c r="N238" s="29"/>
      <c r="O238" s="29"/>
      <c r="P238" s="29"/>
      <c r="Q238" s="29"/>
      <c r="R238" s="90"/>
      <c r="S238" s="32"/>
    </row>
    <row r="239" spans="1:19" ht="11.25">
      <c r="A239" s="5">
        <v>235</v>
      </c>
      <c r="B239" s="8">
        <v>41</v>
      </c>
      <c r="C239" s="8" t="s">
        <v>45</v>
      </c>
      <c r="D239" s="10">
        <v>637014</v>
      </c>
      <c r="E239" s="16" t="s">
        <v>7</v>
      </c>
      <c r="F239" s="26">
        <v>602</v>
      </c>
      <c r="G239" s="42">
        <v>641</v>
      </c>
      <c r="H239" s="42">
        <v>800</v>
      </c>
      <c r="I239" s="42">
        <v>800</v>
      </c>
      <c r="J239" s="100">
        <v>1100</v>
      </c>
      <c r="K239" s="42">
        <f t="shared" si="41"/>
        <v>1166</v>
      </c>
      <c r="L239" s="35">
        <f t="shared" si="42"/>
        <v>1235.96</v>
      </c>
      <c r="M239" s="29"/>
      <c r="N239" s="29"/>
      <c r="O239" s="29"/>
      <c r="P239" s="29"/>
      <c r="Q239" s="29"/>
      <c r="R239" s="90"/>
      <c r="S239" s="32"/>
    </row>
    <row r="240" spans="1:19" ht="22.5">
      <c r="A240" s="5">
        <v>236</v>
      </c>
      <c r="B240" s="8">
        <v>41</v>
      </c>
      <c r="C240" s="8" t="s">
        <v>45</v>
      </c>
      <c r="D240" s="10">
        <v>637016</v>
      </c>
      <c r="E240" s="16" t="s">
        <v>9</v>
      </c>
      <c r="F240" s="26">
        <v>166</v>
      </c>
      <c r="G240" s="42">
        <v>180</v>
      </c>
      <c r="H240" s="42">
        <v>180</v>
      </c>
      <c r="I240" s="42">
        <v>180</v>
      </c>
      <c r="J240" s="100">
        <v>300</v>
      </c>
      <c r="K240" s="42">
        <f t="shared" si="41"/>
        <v>318</v>
      </c>
      <c r="L240" s="35">
        <f t="shared" si="42"/>
        <v>337.08000000000004</v>
      </c>
      <c r="M240" s="29"/>
      <c r="N240" s="29"/>
      <c r="O240" s="29"/>
      <c r="P240" s="29"/>
      <c r="Q240" s="29"/>
      <c r="R240" s="90"/>
      <c r="S240" s="32"/>
    </row>
    <row r="241" spans="1:19" ht="11.25">
      <c r="A241" s="5">
        <v>237</v>
      </c>
      <c r="B241" s="8">
        <v>41</v>
      </c>
      <c r="C241" s="8" t="s">
        <v>45</v>
      </c>
      <c r="D241" s="10">
        <v>642015</v>
      </c>
      <c r="E241" s="16" t="s">
        <v>111</v>
      </c>
      <c r="F241" s="26">
        <v>0</v>
      </c>
      <c r="G241" s="42">
        <v>199</v>
      </c>
      <c r="H241" s="42">
        <v>200</v>
      </c>
      <c r="I241" s="42">
        <v>200</v>
      </c>
      <c r="J241" s="100">
        <v>200</v>
      </c>
      <c r="K241" s="42">
        <f t="shared" si="41"/>
        <v>212</v>
      </c>
      <c r="L241" s="35">
        <f t="shared" si="42"/>
        <v>224.72</v>
      </c>
      <c r="M241" s="29"/>
      <c r="N241" s="29"/>
      <c r="O241" s="29"/>
      <c r="P241" s="29"/>
      <c r="Q241" s="29"/>
      <c r="R241" s="90"/>
      <c r="S241" s="32"/>
    </row>
    <row r="242" spans="1:19" ht="11.25">
      <c r="A242" s="5">
        <v>238</v>
      </c>
      <c r="B242" s="8">
        <v>41</v>
      </c>
      <c r="C242" s="8" t="s">
        <v>45</v>
      </c>
      <c r="D242" s="10">
        <v>630</v>
      </c>
      <c r="E242" s="16" t="s">
        <v>71</v>
      </c>
      <c r="F242" s="26">
        <v>0</v>
      </c>
      <c r="G242" s="42">
        <v>0</v>
      </c>
      <c r="H242" s="42">
        <v>0</v>
      </c>
      <c r="I242" s="42">
        <v>0</v>
      </c>
      <c r="J242" s="100">
        <v>0</v>
      </c>
      <c r="K242" s="42">
        <f t="shared" si="41"/>
        <v>0</v>
      </c>
      <c r="L242" s="35">
        <f t="shared" si="42"/>
        <v>0</v>
      </c>
      <c r="M242" s="29"/>
      <c r="N242" s="29"/>
      <c r="O242" s="29"/>
      <c r="P242" s="29"/>
      <c r="Q242" s="29"/>
      <c r="R242" s="90"/>
      <c r="S242" s="32"/>
    </row>
    <row r="243" spans="1:19" ht="12" thickBot="1">
      <c r="A243" s="5">
        <v>239</v>
      </c>
      <c r="B243" s="8">
        <v>111</v>
      </c>
      <c r="C243" s="14">
        <v>10704</v>
      </c>
      <c r="D243" s="24">
        <v>637014</v>
      </c>
      <c r="E243" s="20" t="s">
        <v>101</v>
      </c>
      <c r="F243" s="38">
        <v>436</v>
      </c>
      <c r="G243" s="43">
        <v>145</v>
      </c>
      <c r="H243" s="43">
        <v>0</v>
      </c>
      <c r="I243" s="43">
        <v>0</v>
      </c>
      <c r="J243" s="102">
        <v>0</v>
      </c>
      <c r="K243" s="42">
        <f t="shared" si="41"/>
        <v>0</v>
      </c>
      <c r="L243" s="35">
        <f t="shared" si="42"/>
        <v>0</v>
      </c>
      <c r="M243" s="33"/>
      <c r="N243" s="33"/>
      <c r="O243" s="33"/>
      <c r="P243" s="33"/>
      <c r="Q243" s="33"/>
      <c r="R243" s="93"/>
      <c r="S243" s="34"/>
    </row>
    <row r="244" spans="1:19" ht="11.25" customHeight="1">
      <c r="A244" s="5">
        <v>240</v>
      </c>
      <c r="B244" s="186" t="s">
        <v>131</v>
      </c>
      <c r="C244" s="187"/>
      <c r="D244" s="187"/>
      <c r="E244" s="188"/>
      <c r="F244" s="79">
        <f aca="true" t="shared" si="43" ref="F244:L244">F245+F250+F259</f>
        <v>7947</v>
      </c>
      <c r="G244" s="80">
        <f t="shared" si="43"/>
        <v>9285</v>
      </c>
      <c r="H244" s="80">
        <f t="shared" si="43"/>
        <v>9156</v>
      </c>
      <c r="I244" s="80">
        <f>I245+I250+I259</f>
        <v>9291</v>
      </c>
      <c r="J244" s="105">
        <f>J245+J250+J259</f>
        <v>12433.325</v>
      </c>
      <c r="K244" s="80">
        <f t="shared" si="43"/>
        <v>13179.3245</v>
      </c>
      <c r="L244" s="81">
        <f t="shared" si="43"/>
        <v>13970.083970000002</v>
      </c>
      <c r="M244" s="82">
        <f>SUM(M246:M273)</f>
        <v>0</v>
      </c>
      <c r="N244" s="82">
        <v>0</v>
      </c>
      <c r="O244" s="82">
        <f>SUM(O246:O273)</f>
        <v>0</v>
      </c>
      <c r="P244" s="82">
        <f>SUM(P246:P273)</f>
        <v>0</v>
      </c>
      <c r="Q244" s="82">
        <f>SUM(Q246:Q273)</f>
        <v>0</v>
      </c>
      <c r="R244" s="88">
        <v>0</v>
      </c>
      <c r="S244" s="83">
        <f>SUM(S246:S273)</f>
        <v>0</v>
      </c>
    </row>
    <row r="245" spans="1:19" ht="42">
      <c r="A245" s="5">
        <v>241</v>
      </c>
      <c r="B245" s="48"/>
      <c r="C245" s="48"/>
      <c r="D245" s="48">
        <v>610</v>
      </c>
      <c r="E245" s="78" t="s">
        <v>47</v>
      </c>
      <c r="F245" s="53">
        <f aca="true" t="shared" si="44" ref="F245:L245">SUM(F246:F249)</f>
        <v>5553</v>
      </c>
      <c r="G245" s="53">
        <f t="shared" si="44"/>
        <v>6344</v>
      </c>
      <c r="H245" s="53">
        <f t="shared" si="44"/>
        <v>6080</v>
      </c>
      <c r="I245" s="53">
        <f>SUM(I246:I249)</f>
        <v>6080</v>
      </c>
      <c r="J245" s="106">
        <f>SUM(J246:J249)</f>
        <v>8350</v>
      </c>
      <c r="K245" s="53">
        <f t="shared" si="44"/>
        <v>8851</v>
      </c>
      <c r="L245" s="53">
        <f t="shared" si="44"/>
        <v>9382.06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94">
        <v>0</v>
      </c>
      <c r="S245" s="50">
        <v>0</v>
      </c>
    </row>
    <row r="246" spans="1:19" ht="22.5">
      <c r="A246" s="5">
        <v>242</v>
      </c>
      <c r="B246" s="8">
        <v>41</v>
      </c>
      <c r="C246" s="8" t="s">
        <v>46</v>
      </c>
      <c r="D246" s="25">
        <v>611</v>
      </c>
      <c r="E246" s="16" t="s">
        <v>53</v>
      </c>
      <c r="F246" s="45">
        <v>4782</v>
      </c>
      <c r="G246" s="26">
        <v>5735</v>
      </c>
      <c r="H246" s="46">
        <v>5600</v>
      </c>
      <c r="I246" s="46">
        <v>5600</v>
      </c>
      <c r="J246" s="107">
        <v>7000</v>
      </c>
      <c r="K246" s="46">
        <f aca="true" t="shared" si="45" ref="K246:L249">J246*1.06</f>
        <v>7420</v>
      </c>
      <c r="L246" s="47">
        <f t="shared" si="45"/>
        <v>7865.200000000001</v>
      </c>
      <c r="M246" s="29"/>
      <c r="N246" s="29"/>
      <c r="O246" s="29"/>
      <c r="P246" s="29"/>
      <c r="Q246" s="29"/>
      <c r="R246" s="90"/>
      <c r="S246" s="32"/>
    </row>
    <row r="247" spans="1:19" ht="11.25">
      <c r="A247" s="5">
        <v>243</v>
      </c>
      <c r="B247" s="13">
        <v>41</v>
      </c>
      <c r="C247" s="8" t="s">
        <v>46</v>
      </c>
      <c r="D247" s="51">
        <v>612001</v>
      </c>
      <c r="E247" s="19" t="s">
        <v>27</v>
      </c>
      <c r="F247" s="38">
        <v>299</v>
      </c>
      <c r="G247" s="26">
        <v>359</v>
      </c>
      <c r="H247" s="46">
        <v>330</v>
      </c>
      <c r="I247" s="46">
        <v>330</v>
      </c>
      <c r="J247" s="107">
        <v>500</v>
      </c>
      <c r="K247" s="46">
        <f t="shared" si="45"/>
        <v>530</v>
      </c>
      <c r="L247" s="47">
        <f t="shared" si="45"/>
        <v>561.8000000000001</v>
      </c>
      <c r="M247" s="30"/>
      <c r="N247" s="30"/>
      <c r="O247" s="30"/>
      <c r="P247" s="30"/>
      <c r="Q247" s="30"/>
      <c r="R247" s="92"/>
      <c r="S247" s="31"/>
    </row>
    <row r="248" spans="1:19" ht="11.25">
      <c r="A248" s="5">
        <v>244</v>
      </c>
      <c r="B248" s="13">
        <v>41</v>
      </c>
      <c r="C248" s="8" t="s">
        <v>46</v>
      </c>
      <c r="D248" s="51">
        <v>612002</v>
      </c>
      <c r="E248" s="19" t="s">
        <v>28</v>
      </c>
      <c r="F248" s="38">
        <v>142</v>
      </c>
      <c r="G248" s="26">
        <v>0</v>
      </c>
      <c r="H248" s="46">
        <v>150</v>
      </c>
      <c r="I248" s="46">
        <v>150</v>
      </c>
      <c r="J248" s="107">
        <v>850</v>
      </c>
      <c r="K248" s="46">
        <f t="shared" si="45"/>
        <v>901</v>
      </c>
      <c r="L248" s="47">
        <f t="shared" si="45"/>
        <v>955.0600000000001</v>
      </c>
      <c r="M248" s="30"/>
      <c r="N248" s="30"/>
      <c r="O248" s="30"/>
      <c r="P248" s="30"/>
      <c r="Q248" s="30"/>
      <c r="R248" s="92"/>
      <c r="S248" s="31"/>
    </row>
    <row r="249" spans="1:19" ht="11.25">
      <c r="A249" s="5">
        <v>245</v>
      </c>
      <c r="B249" s="13">
        <v>41</v>
      </c>
      <c r="C249" s="8" t="s">
        <v>46</v>
      </c>
      <c r="D249" s="51">
        <v>612002</v>
      </c>
      <c r="E249" s="19" t="s">
        <v>108</v>
      </c>
      <c r="F249" s="38">
        <v>330</v>
      </c>
      <c r="G249" s="26">
        <v>250</v>
      </c>
      <c r="H249" s="46">
        <v>0</v>
      </c>
      <c r="I249" s="46">
        <v>0</v>
      </c>
      <c r="J249" s="107">
        <v>0</v>
      </c>
      <c r="K249" s="46">
        <f t="shared" si="45"/>
        <v>0</v>
      </c>
      <c r="L249" s="47">
        <f t="shared" si="45"/>
        <v>0</v>
      </c>
      <c r="M249" s="30"/>
      <c r="N249" s="30"/>
      <c r="O249" s="30"/>
      <c r="P249" s="30"/>
      <c r="Q249" s="30"/>
      <c r="R249" s="92"/>
      <c r="S249" s="31"/>
    </row>
    <row r="250" spans="1:19" ht="21">
      <c r="A250" s="5">
        <v>246</v>
      </c>
      <c r="B250" s="54"/>
      <c r="C250" s="54"/>
      <c r="D250" s="55">
        <v>620</v>
      </c>
      <c r="E250" s="56" t="s">
        <v>48</v>
      </c>
      <c r="F250" s="61">
        <f aca="true" t="shared" si="46" ref="F250:L250">SUM(F251:F258)</f>
        <v>1940</v>
      </c>
      <c r="G250" s="62">
        <f t="shared" si="46"/>
        <v>2217</v>
      </c>
      <c r="H250" s="62">
        <f t="shared" si="46"/>
        <v>2076</v>
      </c>
      <c r="I250" s="62">
        <f>SUM(I251:I258)</f>
        <v>2076</v>
      </c>
      <c r="J250" s="108">
        <f>SUM(J251:J258)</f>
        <v>2918.3250000000003</v>
      </c>
      <c r="K250" s="62">
        <f t="shared" si="46"/>
        <v>3093.4245000000005</v>
      </c>
      <c r="L250" s="63">
        <f t="shared" si="46"/>
        <v>3279.0299700000005</v>
      </c>
      <c r="M250" s="57">
        <v>0</v>
      </c>
      <c r="N250" s="57">
        <v>0</v>
      </c>
      <c r="O250" s="57">
        <v>0</v>
      </c>
      <c r="P250" s="57">
        <v>0</v>
      </c>
      <c r="Q250" s="57">
        <v>0</v>
      </c>
      <c r="R250" s="95">
        <v>0</v>
      </c>
      <c r="S250" s="58">
        <v>0</v>
      </c>
    </row>
    <row r="251" spans="1:19" ht="11.25">
      <c r="A251" s="5">
        <v>247</v>
      </c>
      <c r="B251" s="13">
        <v>41</v>
      </c>
      <c r="C251" s="8" t="s">
        <v>46</v>
      </c>
      <c r="D251" s="52" t="s">
        <v>120</v>
      </c>
      <c r="E251" s="19" t="s">
        <v>117</v>
      </c>
      <c r="F251" s="38">
        <v>556</v>
      </c>
      <c r="G251" s="43">
        <v>634</v>
      </c>
      <c r="H251" s="43">
        <v>608</v>
      </c>
      <c r="I251" s="43">
        <v>608</v>
      </c>
      <c r="J251" s="102">
        <f>J245*0.1</f>
        <v>835</v>
      </c>
      <c r="K251" s="43">
        <f>J251*1.06</f>
        <v>885.1</v>
      </c>
      <c r="L251" s="39">
        <f>K251*1.06</f>
        <v>938.206</v>
      </c>
      <c r="M251" s="30"/>
      <c r="N251" s="30"/>
      <c r="O251" s="30"/>
      <c r="P251" s="30"/>
      <c r="Q251" s="30"/>
      <c r="R251" s="92"/>
      <c r="S251" s="31"/>
    </row>
    <row r="252" spans="1:19" ht="11.25">
      <c r="A252" s="5">
        <v>248</v>
      </c>
      <c r="B252" s="13">
        <v>41</v>
      </c>
      <c r="C252" s="8" t="s">
        <v>46</v>
      </c>
      <c r="D252" s="51">
        <v>625001</v>
      </c>
      <c r="E252" s="19" t="s">
        <v>1</v>
      </c>
      <c r="F252" s="38">
        <v>78</v>
      </c>
      <c r="G252" s="43">
        <v>89</v>
      </c>
      <c r="H252" s="43">
        <v>85</v>
      </c>
      <c r="I252" s="43">
        <v>85</v>
      </c>
      <c r="J252" s="102">
        <f>J245*0.014</f>
        <v>116.9</v>
      </c>
      <c r="K252" s="43">
        <f aca="true" t="shared" si="47" ref="K252:K258">J252*1.06</f>
        <v>123.91400000000002</v>
      </c>
      <c r="L252" s="39">
        <f aca="true" t="shared" si="48" ref="L252:L258">K252*1.06</f>
        <v>131.34884000000002</v>
      </c>
      <c r="M252" s="30"/>
      <c r="N252" s="30"/>
      <c r="O252" s="30"/>
      <c r="P252" s="30"/>
      <c r="Q252" s="30"/>
      <c r="R252" s="92"/>
      <c r="S252" s="31"/>
    </row>
    <row r="253" spans="1:19" ht="11.25">
      <c r="A253" s="5">
        <v>249</v>
      </c>
      <c r="B253" s="13">
        <v>41</v>
      </c>
      <c r="C253" s="8" t="s">
        <v>46</v>
      </c>
      <c r="D253" s="51">
        <v>625002</v>
      </c>
      <c r="E253" s="19" t="s">
        <v>3</v>
      </c>
      <c r="F253" s="38">
        <v>778</v>
      </c>
      <c r="G253" s="43">
        <v>888</v>
      </c>
      <c r="H253" s="43">
        <v>851</v>
      </c>
      <c r="I253" s="43">
        <v>851</v>
      </c>
      <c r="J253" s="102">
        <f>J245*0.14</f>
        <v>1169</v>
      </c>
      <c r="K253" s="43">
        <f t="shared" si="47"/>
        <v>1239.14</v>
      </c>
      <c r="L253" s="39">
        <f t="shared" si="48"/>
        <v>1313.4884000000002</v>
      </c>
      <c r="M253" s="30"/>
      <c r="N253" s="30"/>
      <c r="O253" s="30"/>
      <c r="P253" s="30"/>
      <c r="Q253" s="30"/>
      <c r="R253" s="92"/>
      <c r="S253" s="31"/>
    </row>
    <row r="254" spans="1:19" ht="11.25">
      <c r="A254" s="5">
        <v>250</v>
      </c>
      <c r="B254" s="13">
        <v>41</v>
      </c>
      <c r="C254" s="8" t="s">
        <v>46</v>
      </c>
      <c r="D254" s="51">
        <v>625003</v>
      </c>
      <c r="E254" s="19" t="s">
        <v>4</v>
      </c>
      <c r="F254" s="38">
        <v>44</v>
      </c>
      <c r="G254" s="43">
        <v>51</v>
      </c>
      <c r="H254" s="43">
        <v>49</v>
      </c>
      <c r="I254" s="43">
        <v>49</v>
      </c>
      <c r="J254" s="102">
        <f>J245*0.008</f>
        <v>66.8</v>
      </c>
      <c r="K254" s="43">
        <f t="shared" si="47"/>
        <v>70.808</v>
      </c>
      <c r="L254" s="39">
        <f t="shared" si="48"/>
        <v>75.05648000000001</v>
      </c>
      <c r="M254" s="30"/>
      <c r="N254" s="30"/>
      <c r="O254" s="30"/>
      <c r="P254" s="30"/>
      <c r="Q254" s="30"/>
      <c r="R254" s="92"/>
      <c r="S254" s="31"/>
    </row>
    <row r="255" spans="1:19" ht="11.25">
      <c r="A255" s="5">
        <v>251</v>
      </c>
      <c r="B255" s="13">
        <v>41</v>
      </c>
      <c r="C255" s="8" t="s">
        <v>46</v>
      </c>
      <c r="D255" s="51">
        <v>625004</v>
      </c>
      <c r="E255" s="19" t="s">
        <v>5</v>
      </c>
      <c r="F255" s="38">
        <v>165</v>
      </c>
      <c r="G255" s="43">
        <v>190</v>
      </c>
      <c r="H255" s="43">
        <v>182</v>
      </c>
      <c r="I255" s="43">
        <v>182</v>
      </c>
      <c r="J255" s="102">
        <f>J245*0.03</f>
        <v>250.5</v>
      </c>
      <c r="K255" s="43">
        <f t="shared" si="47"/>
        <v>265.53000000000003</v>
      </c>
      <c r="L255" s="39">
        <f t="shared" si="48"/>
        <v>281.46180000000004</v>
      </c>
      <c r="M255" s="30"/>
      <c r="N255" s="30"/>
      <c r="O255" s="30"/>
      <c r="P255" s="30"/>
      <c r="Q255" s="30"/>
      <c r="R255" s="92"/>
      <c r="S255" s="31"/>
    </row>
    <row r="256" spans="1:19" ht="11.25">
      <c r="A256" s="5">
        <v>252</v>
      </c>
      <c r="B256" s="13">
        <v>41</v>
      </c>
      <c r="C256" s="8" t="s">
        <v>46</v>
      </c>
      <c r="D256" s="51">
        <v>625005</v>
      </c>
      <c r="E256" s="19" t="s">
        <v>6</v>
      </c>
      <c r="F256" s="38">
        <v>55</v>
      </c>
      <c r="G256" s="43">
        <v>64</v>
      </c>
      <c r="H256" s="43">
        <v>61</v>
      </c>
      <c r="I256" s="43">
        <v>61</v>
      </c>
      <c r="J256" s="102">
        <f>J245*0.01</f>
        <v>83.5</v>
      </c>
      <c r="K256" s="43">
        <f t="shared" si="47"/>
        <v>88.51</v>
      </c>
      <c r="L256" s="39">
        <f t="shared" si="48"/>
        <v>93.82060000000001</v>
      </c>
      <c r="M256" s="30"/>
      <c r="N256" s="30"/>
      <c r="O256" s="30"/>
      <c r="P256" s="30"/>
      <c r="Q256" s="30"/>
      <c r="R256" s="92"/>
      <c r="S256" s="31"/>
    </row>
    <row r="257" spans="1:19" ht="11.25">
      <c r="A257" s="5">
        <v>253</v>
      </c>
      <c r="B257" s="13">
        <v>41</v>
      </c>
      <c r="C257" s="8" t="s">
        <v>46</v>
      </c>
      <c r="D257" s="51">
        <v>625006</v>
      </c>
      <c r="E257" s="19" t="s">
        <v>29</v>
      </c>
      <c r="F257" s="38"/>
      <c r="G257" s="43">
        <v>0</v>
      </c>
      <c r="H257" s="43">
        <v>0</v>
      </c>
      <c r="I257" s="43">
        <v>0</v>
      </c>
      <c r="J257" s="102">
        <v>0</v>
      </c>
      <c r="K257" s="43">
        <f t="shared" si="47"/>
        <v>0</v>
      </c>
      <c r="L257" s="39">
        <f t="shared" si="48"/>
        <v>0</v>
      </c>
      <c r="M257" s="30"/>
      <c r="N257" s="30"/>
      <c r="O257" s="30"/>
      <c r="P257" s="30"/>
      <c r="Q257" s="30"/>
      <c r="R257" s="92"/>
      <c r="S257" s="31"/>
    </row>
    <row r="258" spans="1:19" ht="22.5">
      <c r="A258" s="5">
        <v>254</v>
      </c>
      <c r="B258" s="13">
        <v>41</v>
      </c>
      <c r="C258" s="8" t="s">
        <v>46</v>
      </c>
      <c r="D258" s="51">
        <v>625007</v>
      </c>
      <c r="E258" s="19" t="s">
        <v>105</v>
      </c>
      <c r="F258" s="38">
        <v>264</v>
      </c>
      <c r="G258" s="43">
        <v>301</v>
      </c>
      <c r="H258" s="43">
        <v>240</v>
      </c>
      <c r="I258" s="43">
        <v>240</v>
      </c>
      <c r="J258" s="102">
        <f>J245*0.0475</f>
        <v>396.625</v>
      </c>
      <c r="K258" s="43">
        <f t="shared" si="47"/>
        <v>420.4225</v>
      </c>
      <c r="L258" s="39">
        <f t="shared" si="48"/>
        <v>445.64785000000006</v>
      </c>
      <c r="M258" s="30"/>
      <c r="N258" s="30"/>
      <c r="O258" s="30"/>
      <c r="P258" s="30"/>
      <c r="Q258" s="30"/>
      <c r="R258" s="92"/>
      <c r="S258" s="31"/>
    </row>
    <row r="259" spans="1:19" ht="11.25">
      <c r="A259" s="5">
        <v>255</v>
      </c>
      <c r="B259" s="54"/>
      <c r="C259" s="54"/>
      <c r="D259" s="55">
        <v>630</v>
      </c>
      <c r="E259" s="56" t="s">
        <v>49</v>
      </c>
      <c r="F259" s="61">
        <f aca="true" t="shared" si="49" ref="F259:L259">SUM(F260:F273)</f>
        <v>454</v>
      </c>
      <c r="G259" s="62">
        <f t="shared" si="49"/>
        <v>724</v>
      </c>
      <c r="H259" s="62">
        <f t="shared" si="49"/>
        <v>1000</v>
      </c>
      <c r="I259" s="62">
        <f t="shared" si="49"/>
        <v>1135</v>
      </c>
      <c r="J259" s="108">
        <f t="shared" si="49"/>
        <v>1165</v>
      </c>
      <c r="K259" s="62">
        <f t="shared" si="49"/>
        <v>1234.9</v>
      </c>
      <c r="L259" s="63">
        <f t="shared" si="49"/>
        <v>1308.9940000000001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  <c r="R259" s="95">
        <v>0</v>
      </c>
      <c r="S259" s="58">
        <v>0</v>
      </c>
    </row>
    <row r="260" spans="1:19" ht="11.25">
      <c r="A260" s="5">
        <v>256</v>
      </c>
      <c r="B260" s="13">
        <v>41</v>
      </c>
      <c r="C260" s="8" t="s">
        <v>46</v>
      </c>
      <c r="D260" s="51" t="s">
        <v>122</v>
      </c>
      <c r="E260" s="19" t="s">
        <v>20</v>
      </c>
      <c r="F260" s="38">
        <v>69</v>
      </c>
      <c r="G260" s="43">
        <v>79</v>
      </c>
      <c r="H260" s="43">
        <v>75</v>
      </c>
      <c r="I260" s="43">
        <v>75</v>
      </c>
      <c r="J260" s="102">
        <v>75</v>
      </c>
      <c r="K260" s="43">
        <f>J260*1.06</f>
        <v>79.5</v>
      </c>
      <c r="L260" s="39">
        <f>K260*1.06</f>
        <v>84.27000000000001</v>
      </c>
      <c r="M260" s="30"/>
      <c r="N260" s="30"/>
      <c r="O260" s="30"/>
      <c r="P260" s="30"/>
      <c r="Q260" s="30"/>
      <c r="R260" s="92"/>
      <c r="S260" s="31"/>
    </row>
    <row r="261" spans="1:19" ht="11.25">
      <c r="A261" s="5">
        <v>257</v>
      </c>
      <c r="B261" s="13">
        <v>41</v>
      </c>
      <c r="C261" s="8" t="s">
        <v>46</v>
      </c>
      <c r="D261" s="52" t="s">
        <v>123</v>
      </c>
      <c r="E261" s="19" t="s">
        <v>30</v>
      </c>
      <c r="F261" s="38">
        <v>66</v>
      </c>
      <c r="G261" s="43">
        <v>66</v>
      </c>
      <c r="H261" s="43">
        <v>100</v>
      </c>
      <c r="I261" s="43">
        <v>100</v>
      </c>
      <c r="J261" s="102">
        <v>100</v>
      </c>
      <c r="K261" s="43">
        <f aca="true" t="shared" si="50" ref="K261:K273">J261*1.06</f>
        <v>106</v>
      </c>
      <c r="L261" s="39">
        <f aca="true" t="shared" si="51" ref="L261:L273">K261*1.06</f>
        <v>112.36</v>
      </c>
      <c r="M261" s="30"/>
      <c r="N261" s="30"/>
      <c r="O261" s="30"/>
      <c r="P261" s="30"/>
      <c r="Q261" s="30"/>
      <c r="R261" s="92"/>
      <c r="S261" s="31"/>
    </row>
    <row r="262" spans="1:19" ht="11.25">
      <c r="A262" s="5">
        <v>258</v>
      </c>
      <c r="B262" s="13">
        <v>41</v>
      </c>
      <c r="C262" s="8" t="s">
        <v>46</v>
      </c>
      <c r="D262" s="51">
        <v>632003</v>
      </c>
      <c r="E262" s="19" t="s">
        <v>21</v>
      </c>
      <c r="F262" s="38">
        <v>0</v>
      </c>
      <c r="G262" s="43">
        <v>0</v>
      </c>
      <c r="H262" s="43">
        <v>0</v>
      </c>
      <c r="I262" s="43">
        <v>0</v>
      </c>
      <c r="J262" s="102">
        <v>0</v>
      </c>
      <c r="K262" s="43">
        <f t="shared" si="50"/>
        <v>0</v>
      </c>
      <c r="L262" s="39">
        <f t="shared" si="51"/>
        <v>0</v>
      </c>
      <c r="M262" s="30"/>
      <c r="N262" s="30"/>
      <c r="O262" s="30"/>
      <c r="P262" s="30"/>
      <c r="Q262" s="30"/>
      <c r="R262" s="92"/>
      <c r="S262" s="31"/>
    </row>
    <row r="263" spans="1:19" ht="11.25">
      <c r="A263" s="5">
        <v>259</v>
      </c>
      <c r="B263" s="13">
        <v>41</v>
      </c>
      <c r="C263" s="8" t="s">
        <v>46</v>
      </c>
      <c r="D263" s="52" t="s">
        <v>58</v>
      </c>
      <c r="E263" s="19" t="s">
        <v>102</v>
      </c>
      <c r="F263" s="38">
        <v>0</v>
      </c>
      <c r="G263" s="43">
        <v>150</v>
      </c>
      <c r="H263" s="43">
        <v>250</v>
      </c>
      <c r="I263" s="43">
        <v>250</v>
      </c>
      <c r="J263" s="102">
        <v>250</v>
      </c>
      <c r="K263" s="43">
        <f t="shared" si="50"/>
        <v>265</v>
      </c>
      <c r="L263" s="39">
        <f t="shared" si="51"/>
        <v>280.90000000000003</v>
      </c>
      <c r="M263" s="30"/>
      <c r="N263" s="30"/>
      <c r="O263" s="30"/>
      <c r="P263" s="30"/>
      <c r="Q263" s="30"/>
      <c r="R263" s="92"/>
      <c r="S263" s="31"/>
    </row>
    <row r="264" spans="1:19" ht="22.5">
      <c r="A264" s="5">
        <v>260</v>
      </c>
      <c r="B264" s="13">
        <v>41</v>
      </c>
      <c r="C264" s="8" t="s">
        <v>46</v>
      </c>
      <c r="D264" s="52" t="s">
        <v>109</v>
      </c>
      <c r="E264" s="19" t="s">
        <v>76</v>
      </c>
      <c r="F264" s="38">
        <v>4</v>
      </c>
      <c r="G264" s="43">
        <v>11</v>
      </c>
      <c r="H264" s="43">
        <v>10</v>
      </c>
      <c r="I264" s="43">
        <v>10</v>
      </c>
      <c r="J264" s="102">
        <v>10</v>
      </c>
      <c r="K264" s="43">
        <f t="shared" si="50"/>
        <v>10.600000000000001</v>
      </c>
      <c r="L264" s="39">
        <f t="shared" si="51"/>
        <v>11.236000000000002</v>
      </c>
      <c r="M264" s="30"/>
      <c r="N264" s="30"/>
      <c r="O264" s="30"/>
      <c r="P264" s="30"/>
      <c r="Q264" s="30"/>
      <c r="R264" s="92"/>
      <c r="S264" s="31"/>
    </row>
    <row r="265" spans="1:19" ht="22.5">
      <c r="A265" s="5">
        <v>261</v>
      </c>
      <c r="B265" s="13">
        <v>41</v>
      </c>
      <c r="C265" s="8" t="s">
        <v>46</v>
      </c>
      <c r="D265" s="52" t="s">
        <v>80</v>
      </c>
      <c r="E265" s="19" t="s">
        <v>118</v>
      </c>
      <c r="F265" s="38">
        <v>0</v>
      </c>
      <c r="G265" s="43">
        <v>85</v>
      </c>
      <c r="H265" s="43">
        <v>200</v>
      </c>
      <c r="I265" s="43">
        <v>200</v>
      </c>
      <c r="J265" s="102">
        <v>200</v>
      </c>
      <c r="K265" s="43">
        <f t="shared" si="50"/>
        <v>212</v>
      </c>
      <c r="L265" s="39">
        <f t="shared" si="51"/>
        <v>224.72</v>
      </c>
      <c r="M265" s="30"/>
      <c r="N265" s="30"/>
      <c r="O265" s="30"/>
      <c r="P265" s="30"/>
      <c r="Q265" s="30"/>
      <c r="R265" s="92"/>
      <c r="S265" s="31"/>
    </row>
    <row r="266" spans="1:19" ht="11.25">
      <c r="A266" s="5">
        <v>262</v>
      </c>
      <c r="B266" s="13">
        <v>41</v>
      </c>
      <c r="C266" s="8" t="s">
        <v>46</v>
      </c>
      <c r="D266" s="52" t="s">
        <v>124</v>
      </c>
      <c r="E266" s="19" t="s">
        <v>52</v>
      </c>
      <c r="F266" s="38">
        <v>229</v>
      </c>
      <c r="G266" s="43">
        <v>243</v>
      </c>
      <c r="H266" s="43">
        <v>300</v>
      </c>
      <c r="I266" s="43">
        <v>435</v>
      </c>
      <c r="J266" s="102">
        <v>300</v>
      </c>
      <c r="K266" s="43">
        <f t="shared" si="50"/>
        <v>318</v>
      </c>
      <c r="L266" s="39">
        <f t="shared" si="51"/>
        <v>337.08000000000004</v>
      </c>
      <c r="M266" s="30"/>
      <c r="N266" s="30"/>
      <c r="O266" s="30"/>
      <c r="P266" s="30"/>
      <c r="Q266" s="30"/>
      <c r="R266" s="92"/>
      <c r="S266" s="31"/>
    </row>
    <row r="267" spans="1:19" ht="22.5">
      <c r="A267" s="5">
        <v>263</v>
      </c>
      <c r="B267" s="13">
        <v>41</v>
      </c>
      <c r="C267" s="8" t="s">
        <v>46</v>
      </c>
      <c r="D267" s="51">
        <v>635006</v>
      </c>
      <c r="E267" s="19" t="s">
        <v>121</v>
      </c>
      <c r="F267" s="38">
        <v>0</v>
      </c>
      <c r="G267" s="43">
        <v>4</v>
      </c>
      <c r="H267" s="43">
        <v>0</v>
      </c>
      <c r="I267" s="43">
        <v>0</v>
      </c>
      <c r="J267" s="102">
        <v>0</v>
      </c>
      <c r="K267" s="43">
        <f t="shared" si="50"/>
        <v>0</v>
      </c>
      <c r="L267" s="39">
        <f t="shared" si="51"/>
        <v>0</v>
      </c>
      <c r="M267" s="30"/>
      <c r="N267" s="30"/>
      <c r="O267" s="30"/>
      <c r="P267" s="30"/>
      <c r="Q267" s="30"/>
      <c r="R267" s="92"/>
      <c r="S267" s="31"/>
    </row>
    <row r="268" spans="1:19" ht="11.25">
      <c r="A268" s="5">
        <v>264</v>
      </c>
      <c r="B268" s="13">
        <v>41</v>
      </c>
      <c r="C268" s="8" t="s">
        <v>46</v>
      </c>
      <c r="D268" s="51">
        <v>637004</v>
      </c>
      <c r="E268" s="19" t="s">
        <v>23</v>
      </c>
      <c r="F268" s="38">
        <v>0</v>
      </c>
      <c r="G268" s="43">
        <v>6</v>
      </c>
      <c r="H268" s="43">
        <v>0</v>
      </c>
      <c r="I268" s="43">
        <v>0</v>
      </c>
      <c r="J268" s="102">
        <v>10</v>
      </c>
      <c r="K268" s="43">
        <f t="shared" si="50"/>
        <v>10.600000000000001</v>
      </c>
      <c r="L268" s="39">
        <f t="shared" si="51"/>
        <v>11.236000000000002</v>
      </c>
      <c r="M268" s="30"/>
      <c r="N268" s="30"/>
      <c r="O268" s="30"/>
      <c r="P268" s="30"/>
      <c r="Q268" s="30"/>
      <c r="R268" s="92"/>
      <c r="S268" s="31"/>
    </row>
    <row r="269" spans="1:19" ht="11.25">
      <c r="A269" s="5">
        <v>265</v>
      </c>
      <c r="B269" s="13">
        <v>41</v>
      </c>
      <c r="C269" s="8" t="s">
        <v>46</v>
      </c>
      <c r="D269" s="51">
        <v>637005</v>
      </c>
      <c r="E269" s="19" t="s">
        <v>273</v>
      </c>
      <c r="F269" s="38">
        <v>0</v>
      </c>
      <c r="G269" s="43">
        <v>13</v>
      </c>
      <c r="H269" s="43">
        <v>0</v>
      </c>
      <c r="I269" s="43">
        <v>0</v>
      </c>
      <c r="J269" s="102">
        <v>10</v>
      </c>
      <c r="K269" s="43">
        <f t="shared" si="50"/>
        <v>10.600000000000001</v>
      </c>
      <c r="L269" s="39">
        <f t="shared" si="51"/>
        <v>11.236000000000002</v>
      </c>
      <c r="M269" s="30"/>
      <c r="N269" s="30"/>
      <c r="O269" s="30"/>
      <c r="P269" s="30"/>
      <c r="Q269" s="30"/>
      <c r="R269" s="92"/>
      <c r="S269" s="31"/>
    </row>
    <row r="270" spans="1:19" ht="11.25">
      <c r="A270" s="5">
        <v>266</v>
      </c>
      <c r="B270" s="13">
        <v>41</v>
      </c>
      <c r="C270" s="8" t="s">
        <v>46</v>
      </c>
      <c r="D270" s="51">
        <v>637014</v>
      </c>
      <c r="E270" s="19" t="s">
        <v>7</v>
      </c>
      <c r="F270" s="38">
        <v>0</v>
      </c>
      <c r="G270" s="43">
        <v>0</v>
      </c>
      <c r="H270" s="43">
        <v>0</v>
      </c>
      <c r="I270" s="43">
        <v>0</v>
      </c>
      <c r="J270" s="102">
        <v>10</v>
      </c>
      <c r="K270" s="43">
        <f t="shared" si="50"/>
        <v>10.600000000000001</v>
      </c>
      <c r="L270" s="39">
        <f t="shared" si="51"/>
        <v>11.236000000000002</v>
      </c>
      <c r="M270" s="30"/>
      <c r="N270" s="30"/>
      <c r="O270" s="30"/>
      <c r="P270" s="30"/>
      <c r="Q270" s="30"/>
      <c r="R270" s="92"/>
      <c r="S270" s="31"/>
    </row>
    <row r="271" spans="1:19" ht="22.5">
      <c r="A271" s="5">
        <v>267</v>
      </c>
      <c r="B271" s="13">
        <v>41</v>
      </c>
      <c r="C271" s="8" t="s">
        <v>46</v>
      </c>
      <c r="D271" s="52" t="s">
        <v>70</v>
      </c>
      <c r="E271" s="19" t="s">
        <v>40</v>
      </c>
      <c r="F271" s="38">
        <v>27</v>
      </c>
      <c r="G271" s="43">
        <v>0</v>
      </c>
      <c r="H271" s="43">
        <v>0</v>
      </c>
      <c r="I271" s="43">
        <v>0</v>
      </c>
      <c r="J271" s="102">
        <v>0</v>
      </c>
      <c r="K271" s="43">
        <f t="shared" si="50"/>
        <v>0</v>
      </c>
      <c r="L271" s="39">
        <f t="shared" si="51"/>
        <v>0</v>
      </c>
      <c r="M271" s="30"/>
      <c r="N271" s="30"/>
      <c r="O271" s="30"/>
      <c r="P271" s="30"/>
      <c r="Q271" s="30"/>
      <c r="R271" s="92"/>
      <c r="S271" s="31"/>
    </row>
    <row r="272" spans="1:19" ht="11.25">
      <c r="A272" s="5">
        <v>268</v>
      </c>
      <c r="B272" s="13">
        <v>41</v>
      </c>
      <c r="C272" s="8" t="s">
        <v>46</v>
      </c>
      <c r="D272" s="51">
        <v>637016</v>
      </c>
      <c r="E272" s="19" t="s">
        <v>103</v>
      </c>
      <c r="F272" s="38">
        <v>59</v>
      </c>
      <c r="G272" s="43">
        <v>67</v>
      </c>
      <c r="H272" s="43">
        <v>0</v>
      </c>
      <c r="I272" s="43">
        <v>0</v>
      </c>
      <c r="J272" s="102">
        <v>100</v>
      </c>
      <c r="K272" s="43">
        <f t="shared" si="50"/>
        <v>106</v>
      </c>
      <c r="L272" s="39">
        <f t="shared" si="51"/>
        <v>112.36</v>
      </c>
      <c r="M272" s="30"/>
      <c r="N272" s="30"/>
      <c r="O272" s="30"/>
      <c r="P272" s="30"/>
      <c r="Q272" s="30"/>
      <c r="R272" s="92"/>
      <c r="S272" s="31"/>
    </row>
    <row r="273" spans="1:19" ht="12" thickBot="1">
      <c r="A273" s="5">
        <v>269</v>
      </c>
      <c r="B273" s="13">
        <v>41</v>
      </c>
      <c r="C273" s="8" t="s">
        <v>46</v>
      </c>
      <c r="D273" s="51">
        <v>642015</v>
      </c>
      <c r="E273" s="19" t="s">
        <v>136</v>
      </c>
      <c r="F273" s="38">
        <v>0</v>
      </c>
      <c r="G273" s="43">
        <v>0</v>
      </c>
      <c r="H273" s="43">
        <v>65</v>
      </c>
      <c r="I273" s="43">
        <v>65</v>
      </c>
      <c r="J273" s="102">
        <v>100</v>
      </c>
      <c r="K273" s="43">
        <f t="shared" si="50"/>
        <v>106</v>
      </c>
      <c r="L273" s="39">
        <f t="shared" si="51"/>
        <v>112.36</v>
      </c>
      <c r="M273" s="30"/>
      <c r="N273" s="30"/>
      <c r="O273" s="30"/>
      <c r="P273" s="30"/>
      <c r="Q273" s="30"/>
      <c r="R273" s="92"/>
      <c r="S273" s="31"/>
    </row>
    <row r="274" spans="1:19" ht="13.5" thickBot="1">
      <c r="A274" s="192" t="s">
        <v>51</v>
      </c>
      <c r="B274" s="193"/>
      <c r="C274" s="193"/>
      <c r="D274" s="193"/>
      <c r="E274" s="194"/>
      <c r="F274" s="27">
        <f>F244+F194+F145+F80+F4</f>
        <v>430914.4</v>
      </c>
      <c r="G274" s="27">
        <f>G4+G80+G145+G194+G244</f>
        <v>474858</v>
      </c>
      <c r="H274" s="27">
        <f>H4+H80+H145+H194+H244</f>
        <v>472012</v>
      </c>
      <c r="I274" s="89">
        <f>I4+I80+I145+I194+I244</f>
        <v>498775.683</v>
      </c>
      <c r="J274" s="89">
        <v>584851</v>
      </c>
      <c r="K274" s="89">
        <f>K244+K194+K145+K80+K4</f>
        <v>619941.20352</v>
      </c>
      <c r="L274" s="28">
        <f>L244+L194+L145+L80+L4</f>
        <v>657137.6757312</v>
      </c>
      <c r="M274" s="27">
        <f>M244+M194+M145+M80+M4</f>
        <v>0</v>
      </c>
      <c r="N274" s="27">
        <f>N4+N80+N145+N194+N244</f>
        <v>4762</v>
      </c>
      <c r="O274" s="27">
        <f>O244+O194+O145+O80+O4</f>
        <v>0</v>
      </c>
      <c r="P274" s="27">
        <f>P244+P194+P145+P80+P4</f>
        <v>0</v>
      </c>
      <c r="Q274" s="27">
        <f>Q244+Q194+Q145+Q80+Q4</f>
        <v>5000</v>
      </c>
      <c r="R274" s="89">
        <v>0</v>
      </c>
      <c r="S274" s="28">
        <v>0</v>
      </c>
    </row>
    <row r="275" ht="11.25">
      <c r="F275" s="40"/>
    </row>
    <row r="276" ht="12" thickBot="1">
      <c r="F276" s="40"/>
    </row>
    <row r="277" spans="1:14" ht="15.75" thickBot="1">
      <c r="A277" s="154"/>
      <c r="B277" s="148"/>
      <c r="C277" s="199" t="s">
        <v>150</v>
      </c>
      <c r="D277" s="200"/>
      <c r="E277" s="200"/>
      <c r="F277" s="201"/>
      <c r="G277" s="110" t="s">
        <v>175</v>
      </c>
      <c r="H277" s="110" t="s">
        <v>151</v>
      </c>
      <c r="I277" s="111" t="s">
        <v>152</v>
      </c>
      <c r="J277" s="111" t="s">
        <v>153</v>
      </c>
      <c r="K277" s="112" t="s">
        <v>154</v>
      </c>
      <c r="L277"/>
      <c r="M277"/>
      <c r="N277"/>
    </row>
    <row r="278" spans="1:14" ht="15">
      <c r="A278" s="155">
        <v>222</v>
      </c>
      <c r="B278" s="149">
        <v>111</v>
      </c>
      <c r="C278" s="145" t="s">
        <v>169</v>
      </c>
      <c r="D278" s="146"/>
      <c r="E278" s="146"/>
      <c r="F278" s="147"/>
      <c r="G278" s="113">
        <v>280000</v>
      </c>
      <c r="H278" s="113"/>
      <c r="I278" s="113"/>
      <c r="J278" s="113"/>
      <c r="K278" s="114"/>
      <c r="L278" s="120" t="s">
        <v>155</v>
      </c>
      <c r="M278" s="121"/>
      <c r="N278"/>
    </row>
    <row r="279" spans="1:14" ht="15">
      <c r="A279" s="155">
        <v>222</v>
      </c>
      <c r="B279" s="150">
        <v>111</v>
      </c>
      <c r="C279" s="202" t="s">
        <v>170</v>
      </c>
      <c r="D279" s="203"/>
      <c r="E279" s="203"/>
      <c r="F279" s="204"/>
      <c r="G279" s="124">
        <v>4300</v>
      </c>
      <c r="H279" s="124"/>
      <c r="I279" s="124"/>
      <c r="J279" s="124"/>
      <c r="K279" s="125"/>
      <c r="L279" s="120"/>
      <c r="M279" s="121"/>
      <c r="N279"/>
    </row>
    <row r="280" spans="1:14" ht="15">
      <c r="A280" s="155">
        <v>222</v>
      </c>
      <c r="B280" s="150">
        <v>111</v>
      </c>
      <c r="C280" s="202" t="s">
        <v>171</v>
      </c>
      <c r="D280" s="203"/>
      <c r="E280" s="203"/>
      <c r="F280" s="204"/>
      <c r="G280" s="124">
        <v>3500</v>
      </c>
      <c r="H280" s="124"/>
      <c r="I280" s="124"/>
      <c r="J280" s="124"/>
      <c r="K280" s="125"/>
      <c r="L280" s="120"/>
      <c r="M280" s="121"/>
      <c r="N280"/>
    </row>
    <row r="281" spans="1:14" ht="15">
      <c r="A281" s="155">
        <v>222</v>
      </c>
      <c r="B281" s="150">
        <v>111</v>
      </c>
      <c r="C281" s="202" t="s">
        <v>174</v>
      </c>
      <c r="D281" s="203"/>
      <c r="E281" s="203"/>
      <c r="F281" s="204"/>
      <c r="G281" s="124">
        <v>160</v>
      </c>
      <c r="H281" s="124"/>
      <c r="I281" s="124"/>
      <c r="J281" s="124"/>
      <c r="K281" s="125"/>
      <c r="L281" s="120"/>
      <c r="M281" s="121"/>
      <c r="N281"/>
    </row>
    <row r="282" spans="1:14" ht="15">
      <c r="A282" s="155">
        <v>222</v>
      </c>
      <c r="B282" s="150">
        <v>111</v>
      </c>
      <c r="C282" s="202" t="s">
        <v>172</v>
      </c>
      <c r="D282" s="203"/>
      <c r="E282" s="203"/>
      <c r="F282" s="204"/>
      <c r="G282" s="124">
        <v>780</v>
      </c>
      <c r="H282" s="124"/>
      <c r="I282" s="124"/>
      <c r="J282" s="124"/>
      <c r="K282" s="125"/>
      <c r="L282" s="120"/>
      <c r="M282" s="121"/>
      <c r="N282"/>
    </row>
    <row r="283" spans="1:14" ht="15">
      <c r="A283" s="155">
        <v>222</v>
      </c>
      <c r="B283" s="151">
        <v>41</v>
      </c>
      <c r="C283" s="183" t="s">
        <v>156</v>
      </c>
      <c r="D283" s="184"/>
      <c r="E283" s="184"/>
      <c r="F283" s="185"/>
      <c r="G283" s="115"/>
      <c r="H283" s="115">
        <v>11233</v>
      </c>
      <c r="I283" s="115">
        <v>24891</v>
      </c>
      <c r="J283" s="115">
        <v>194853</v>
      </c>
      <c r="K283" s="116">
        <v>46715</v>
      </c>
      <c r="L283" s="120" t="s">
        <v>155</v>
      </c>
      <c r="M283" s="121"/>
      <c r="N283"/>
    </row>
    <row r="284" spans="1:14" ht="15">
      <c r="A284" s="155">
        <v>222</v>
      </c>
      <c r="B284" s="151">
        <v>41</v>
      </c>
      <c r="C284" s="183" t="s">
        <v>173</v>
      </c>
      <c r="D284" s="184"/>
      <c r="E284" s="184"/>
      <c r="F284" s="185"/>
      <c r="G284" s="115"/>
      <c r="H284" s="115"/>
      <c r="I284" s="115"/>
      <c r="J284" s="115"/>
      <c r="K284" s="116">
        <v>5000</v>
      </c>
      <c r="L284" s="120" t="s">
        <v>155</v>
      </c>
      <c r="M284" s="121"/>
      <c r="N284" s="123">
        <f>SUM(H283:K284)</f>
        <v>282692</v>
      </c>
    </row>
    <row r="285" spans="1:14" ht="15">
      <c r="A285" s="155">
        <v>222</v>
      </c>
      <c r="B285" s="151">
        <v>111</v>
      </c>
      <c r="C285" s="183" t="s">
        <v>157</v>
      </c>
      <c r="D285" s="184"/>
      <c r="E285" s="184"/>
      <c r="F285" s="185"/>
      <c r="G285" s="115"/>
      <c r="H285" s="115"/>
      <c r="I285" s="115">
        <v>1000</v>
      </c>
      <c r="J285" s="115"/>
      <c r="K285" s="116"/>
      <c r="L285" s="120" t="s">
        <v>155</v>
      </c>
      <c r="M285" s="121"/>
      <c r="N285"/>
    </row>
    <row r="286" spans="1:14" ht="15">
      <c r="A286" s="155">
        <v>222</v>
      </c>
      <c r="B286" s="151">
        <v>111</v>
      </c>
      <c r="C286" s="183" t="s">
        <v>158</v>
      </c>
      <c r="D286" s="184"/>
      <c r="E286" s="184"/>
      <c r="F286" s="185"/>
      <c r="G286" s="115"/>
      <c r="H286" s="115"/>
      <c r="I286" s="115"/>
      <c r="J286" s="115">
        <v>5500</v>
      </c>
      <c r="K286" s="116"/>
      <c r="L286" s="120" t="s">
        <v>155</v>
      </c>
      <c r="M286" s="121"/>
      <c r="N286" s="117"/>
    </row>
    <row r="287" spans="1:14" ht="15">
      <c r="A287" s="155">
        <v>223</v>
      </c>
      <c r="B287" s="151">
        <v>41</v>
      </c>
      <c r="C287" s="211" t="s">
        <v>159</v>
      </c>
      <c r="D287" s="212"/>
      <c r="E287" s="212"/>
      <c r="F287" s="213"/>
      <c r="G287" s="115"/>
      <c r="H287" s="115">
        <v>1200</v>
      </c>
      <c r="I287" s="115"/>
      <c r="J287" s="115"/>
      <c r="K287" s="116"/>
      <c r="L287" s="120" t="s">
        <v>160</v>
      </c>
      <c r="M287" s="121"/>
      <c r="N287"/>
    </row>
    <row r="288" spans="1:14" ht="15">
      <c r="A288" s="155">
        <v>223</v>
      </c>
      <c r="B288" s="151">
        <v>41</v>
      </c>
      <c r="C288" s="211" t="s">
        <v>161</v>
      </c>
      <c r="D288" s="212"/>
      <c r="E288" s="212"/>
      <c r="F288" s="213"/>
      <c r="G288" s="115"/>
      <c r="H288" s="115"/>
      <c r="I288" s="115"/>
      <c r="J288" s="115">
        <v>4700</v>
      </c>
      <c r="K288" s="116"/>
      <c r="L288" s="120" t="s">
        <v>160</v>
      </c>
      <c r="M288" s="121"/>
      <c r="N288"/>
    </row>
    <row r="289" spans="1:14" ht="15">
      <c r="A289" s="155">
        <v>223</v>
      </c>
      <c r="B289" s="152" t="s">
        <v>134</v>
      </c>
      <c r="C289" s="211" t="s">
        <v>162</v>
      </c>
      <c r="D289" s="212"/>
      <c r="E289" s="212"/>
      <c r="F289" s="213"/>
      <c r="G289" s="115">
        <v>319</v>
      </c>
      <c r="H289" s="115"/>
      <c r="I289" s="115"/>
      <c r="J289" s="115"/>
      <c r="K289" s="116"/>
      <c r="L289" s="120" t="s">
        <v>160</v>
      </c>
      <c r="M289" s="121"/>
      <c r="N289"/>
    </row>
    <row r="290" spans="1:14" ht="15.75" thickBot="1">
      <c r="A290" s="156">
        <v>223</v>
      </c>
      <c r="B290" s="153">
        <v>41</v>
      </c>
      <c r="C290" s="214" t="s">
        <v>163</v>
      </c>
      <c r="D290" s="215"/>
      <c r="E290" s="215"/>
      <c r="F290" s="216"/>
      <c r="G290" s="118"/>
      <c r="H290" s="118"/>
      <c r="I290" s="118">
        <v>3400</v>
      </c>
      <c r="J290" s="118"/>
      <c r="K290" s="119">
        <v>2300</v>
      </c>
      <c r="L290" s="120" t="s">
        <v>160</v>
      </c>
      <c r="M290" s="121"/>
      <c r="N290" s="117"/>
    </row>
    <row r="291" spans="1:14" ht="15.75" thickBot="1">
      <c r="A291" s="205" t="s">
        <v>164</v>
      </c>
      <c r="B291" s="206"/>
      <c r="C291" s="206"/>
      <c r="D291" s="206"/>
      <c r="E291" s="206"/>
      <c r="F291" s="207"/>
      <c r="G291" s="159">
        <f>SUM(G278:G290)</f>
        <v>289059</v>
      </c>
      <c r="H291" s="160">
        <f>SUM(H278:H290)</f>
        <v>12433</v>
      </c>
      <c r="I291" s="160">
        <f>SUM(I278:I290)</f>
        <v>29291</v>
      </c>
      <c r="J291" s="160">
        <f>SUM(J278:J290)</f>
        <v>205053</v>
      </c>
      <c r="K291" s="161">
        <f>SUM(K278:K290)</f>
        <v>54015</v>
      </c>
      <c r="L291" s="165">
        <f>SUM(G291:K291)</f>
        <v>589851</v>
      </c>
      <c r="M291" s="122"/>
      <c r="N291" s="117"/>
    </row>
    <row r="292" spans="1:12" ht="18" customHeight="1" thickBot="1">
      <c r="A292" s="157">
        <v>221</v>
      </c>
      <c r="B292" s="158" t="s">
        <v>274</v>
      </c>
      <c r="C292" s="208" t="s">
        <v>275</v>
      </c>
      <c r="D292" s="209"/>
      <c r="E292" s="209"/>
      <c r="F292" s="210"/>
      <c r="G292" s="162"/>
      <c r="H292" s="163"/>
      <c r="I292" s="163">
        <v>8000</v>
      </c>
      <c r="J292" s="163"/>
      <c r="K292" s="164">
        <v>15000</v>
      </c>
      <c r="L292" s="120" t="s">
        <v>160</v>
      </c>
    </row>
    <row r="293" ht="11.25">
      <c r="F293" s="40"/>
    </row>
    <row r="294" ht="11.25">
      <c r="F294" s="40"/>
    </row>
    <row r="295" ht="11.25">
      <c r="F295" s="40"/>
    </row>
    <row r="296" ht="11.25">
      <c r="F296" s="40"/>
    </row>
    <row r="297" ht="11.25">
      <c r="F297" s="40"/>
    </row>
    <row r="298" ht="11.25">
      <c r="F298" s="40"/>
    </row>
    <row r="299" ht="11.25">
      <c r="F299" s="40"/>
    </row>
    <row r="300" ht="11.25">
      <c r="F300" s="40"/>
    </row>
    <row r="301" ht="11.25">
      <c r="F301" s="40"/>
    </row>
    <row r="302" ht="11.25">
      <c r="F302" s="40"/>
    </row>
    <row r="303" ht="11.25">
      <c r="F303" s="40"/>
    </row>
    <row r="304" ht="11.25">
      <c r="F304" s="40"/>
    </row>
    <row r="305" ht="11.25">
      <c r="F305" s="40"/>
    </row>
    <row r="306" ht="11.25">
      <c r="F306" s="40"/>
    </row>
    <row r="307" ht="11.25">
      <c r="F307" s="40"/>
    </row>
    <row r="308" ht="11.25">
      <c r="F308" s="40"/>
    </row>
    <row r="309" ht="11.25">
      <c r="F309" s="40"/>
    </row>
    <row r="310" ht="11.25">
      <c r="F310" s="40"/>
    </row>
    <row r="311" ht="11.25">
      <c r="F311" s="40"/>
    </row>
    <row r="312" ht="11.25">
      <c r="F312" s="40"/>
    </row>
    <row r="313" ht="11.25">
      <c r="F313" s="40"/>
    </row>
    <row r="314" ht="11.25">
      <c r="F314" s="40"/>
    </row>
    <row r="315" ht="11.25">
      <c r="F315" s="40"/>
    </row>
    <row r="316" ht="11.25">
      <c r="F316" s="40"/>
    </row>
    <row r="317" ht="11.25">
      <c r="F317" s="40"/>
    </row>
    <row r="318" ht="11.25">
      <c r="F318" s="40"/>
    </row>
    <row r="319" ht="11.25">
      <c r="F319" s="40"/>
    </row>
    <row r="320" ht="11.25">
      <c r="F320" s="40"/>
    </row>
    <row r="321" ht="11.25">
      <c r="F321" s="40"/>
    </row>
    <row r="322" ht="11.25">
      <c r="F322" s="40"/>
    </row>
    <row r="323" ht="11.25">
      <c r="F323" s="40"/>
    </row>
    <row r="324" ht="11.25">
      <c r="F324" s="40"/>
    </row>
    <row r="325" ht="11.25">
      <c r="F325" s="40"/>
    </row>
    <row r="326" ht="11.25">
      <c r="F326" s="40"/>
    </row>
    <row r="327" ht="11.25">
      <c r="F327" s="40"/>
    </row>
    <row r="328" ht="11.25">
      <c r="F328" s="40"/>
    </row>
    <row r="329" ht="11.25">
      <c r="F329" s="40"/>
    </row>
    <row r="330" ht="11.25">
      <c r="F330" s="40"/>
    </row>
    <row r="331" ht="11.25">
      <c r="F331" s="40"/>
    </row>
    <row r="332" ht="11.25">
      <c r="F332" s="40"/>
    </row>
    <row r="333" ht="11.25">
      <c r="F333" s="40"/>
    </row>
    <row r="334" ht="11.25">
      <c r="F334" s="40"/>
    </row>
    <row r="335" ht="11.25">
      <c r="F335" s="40"/>
    </row>
    <row r="336" ht="11.25">
      <c r="F336" s="40"/>
    </row>
    <row r="337" ht="11.25">
      <c r="F337" s="40"/>
    </row>
    <row r="338" ht="11.25">
      <c r="F338" s="40"/>
    </row>
    <row r="339" ht="11.25">
      <c r="F339" s="40"/>
    </row>
    <row r="340" ht="11.25">
      <c r="F340" s="40"/>
    </row>
    <row r="341" ht="11.25">
      <c r="F341" s="40"/>
    </row>
    <row r="342" ht="11.25">
      <c r="F342" s="40"/>
    </row>
    <row r="343" ht="11.25">
      <c r="F343" s="40"/>
    </row>
    <row r="344" ht="11.25">
      <c r="F344" s="40"/>
    </row>
    <row r="345" ht="11.25">
      <c r="F345" s="40"/>
    </row>
    <row r="346" ht="11.25">
      <c r="F346" s="40"/>
    </row>
    <row r="347" ht="11.25">
      <c r="F347" s="40"/>
    </row>
    <row r="348" ht="11.25">
      <c r="F348" s="40"/>
    </row>
    <row r="349" ht="11.25">
      <c r="F349" s="40"/>
    </row>
    <row r="350" ht="11.25">
      <c r="F350" s="40"/>
    </row>
    <row r="351" ht="11.25">
      <c r="F351" s="40"/>
    </row>
    <row r="352" ht="11.25">
      <c r="F352" s="40"/>
    </row>
    <row r="353" ht="11.25">
      <c r="F353" s="40"/>
    </row>
    <row r="354" ht="11.25">
      <c r="F354" s="40"/>
    </row>
    <row r="355" ht="11.25">
      <c r="F355" s="40"/>
    </row>
    <row r="356" ht="11.25">
      <c r="F356" s="40"/>
    </row>
    <row r="357" ht="11.25">
      <c r="F357" s="40"/>
    </row>
    <row r="358" ht="11.25">
      <c r="F358" s="40"/>
    </row>
    <row r="359" ht="11.25">
      <c r="F359" s="40"/>
    </row>
    <row r="360" ht="11.25">
      <c r="F360" s="40"/>
    </row>
    <row r="361" ht="11.25">
      <c r="F361" s="40"/>
    </row>
    <row r="362" ht="11.25">
      <c r="F362" s="40"/>
    </row>
    <row r="363" ht="11.25">
      <c r="F363" s="40"/>
    </row>
    <row r="364" ht="11.25">
      <c r="F364" s="40"/>
    </row>
    <row r="365" ht="11.25">
      <c r="F365" s="40"/>
    </row>
    <row r="366" ht="11.25">
      <c r="F366" s="40"/>
    </row>
    <row r="367" ht="11.25">
      <c r="F367" s="40"/>
    </row>
    <row r="368" ht="11.25">
      <c r="F368" s="40"/>
    </row>
    <row r="369" ht="11.25">
      <c r="F369" s="40"/>
    </row>
    <row r="370" ht="11.25">
      <c r="F370" s="40"/>
    </row>
    <row r="371" ht="11.25">
      <c r="F371" s="40"/>
    </row>
    <row r="372" ht="11.25">
      <c r="F372" s="40"/>
    </row>
    <row r="373" ht="11.25">
      <c r="F373" s="40"/>
    </row>
    <row r="374" ht="11.25">
      <c r="F374" s="40"/>
    </row>
    <row r="375" ht="11.25">
      <c r="F375" s="40"/>
    </row>
    <row r="376" ht="11.25">
      <c r="F376" s="40"/>
    </row>
    <row r="377" ht="11.25">
      <c r="F377" s="40"/>
    </row>
    <row r="378" ht="11.25">
      <c r="F378" s="40"/>
    </row>
    <row r="379" ht="11.25">
      <c r="F379" s="40"/>
    </row>
    <row r="380" ht="11.25">
      <c r="F380" s="40"/>
    </row>
    <row r="381" ht="11.25">
      <c r="F381" s="40"/>
    </row>
    <row r="382" ht="11.25">
      <c r="F382" s="40"/>
    </row>
    <row r="383" ht="11.25">
      <c r="F383" s="40"/>
    </row>
    <row r="384" ht="11.25">
      <c r="F384" s="40"/>
    </row>
    <row r="385" ht="11.25">
      <c r="F385" s="40"/>
    </row>
    <row r="386" ht="11.25">
      <c r="F386" s="40"/>
    </row>
    <row r="387" ht="11.25">
      <c r="F387" s="40"/>
    </row>
    <row r="388" ht="11.25">
      <c r="F388" s="40"/>
    </row>
    <row r="389" ht="11.25">
      <c r="F389" s="40"/>
    </row>
    <row r="390" ht="11.25">
      <c r="F390" s="40"/>
    </row>
    <row r="391" ht="11.25">
      <c r="F391" s="40"/>
    </row>
    <row r="392" ht="11.25">
      <c r="F392" s="40"/>
    </row>
    <row r="393" ht="11.25">
      <c r="F393" s="40"/>
    </row>
    <row r="394" ht="11.25">
      <c r="F394" s="40"/>
    </row>
    <row r="395" ht="11.25">
      <c r="F395" s="40"/>
    </row>
    <row r="396" ht="11.25">
      <c r="F396" s="40"/>
    </row>
    <row r="397" ht="11.25">
      <c r="F397" s="40"/>
    </row>
    <row r="398" ht="11.25">
      <c r="F398" s="40"/>
    </row>
    <row r="399" ht="11.25">
      <c r="F399" s="40"/>
    </row>
    <row r="400" ht="11.25">
      <c r="F400" s="40"/>
    </row>
    <row r="401" ht="11.25">
      <c r="F401" s="40"/>
    </row>
    <row r="402" ht="11.25">
      <c r="F402" s="40"/>
    </row>
    <row r="403" ht="11.25">
      <c r="F403" s="40"/>
    </row>
    <row r="404" ht="11.25">
      <c r="F404" s="40"/>
    </row>
    <row r="405" ht="11.25">
      <c r="F405" s="40"/>
    </row>
    <row r="406" ht="11.25">
      <c r="F406" s="40"/>
    </row>
    <row r="407" ht="11.25">
      <c r="F407" s="40"/>
    </row>
    <row r="408" ht="11.25">
      <c r="F408" s="40"/>
    </row>
    <row r="409" ht="11.25">
      <c r="F409" s="40"/>
    </row>
    <row r="410" ht="11.25">
      <c r="F410" s="40"/>
    </row>
    <row r="411" ht="11.25">
      <c r="F411" s="40"/>
    </row>
    <row r="412" ht="11.25">
      <c r="F412" s="40"/>
    </row>
    <row r="413" ht="11.25">
      <c r="F413" s="40"/>
    </row>
    <row r="414" ht="11.25">
      <c r="F414" s="40"/>
    </row>
    <row r="415" ht="11.25">
      <c r="F415" s="40"/>
    </row>
    <row r="416" ht="11.25">
      <c r="F416" s="40"/>
    </row>
    <row r="417" ht="11.25">
      <c r="F417" s="40"/>
    </row>
    <row r="418" ht="11.25">
      <c r="F418" s="40"/>
    </row>
    <row r="419" ht="11.25">
      <c r="F419" s="40"/>
    </row>
    <row r="420" ht="11.25">
      <c r="F420" s="40"/>
    </row>
    <row r="421" ht="11.25">
      <c r="F421" s="40"/>
    </row>
    <row r="422" ht="11.25">
      <c r="F422" s="40"/>
    </row>
    <row r="423" ht="11.25">
      <c r="F423" s="40"/>
    </row>
    <row r="424" ht="11.25">
      <c r="F424" s="40"/>
    </row>
    <row r="425" ht="11.25">
      <c r="F425" s="40"/>
    </row>
    <row r="426" ht="11.25">
      <c r="F426" s="40"/>
    </row>
    <row r="427" ht="11.25">
      <c r="F427" s="40"/>
    </row>
    <row r="428" ht="11.25">
      <c r="F428" s="40"/>
    </row>
    <row r="429" ht="11.25">
      <c r="F429" s="40"/>
    </row>
    <row r="430" ht="11.25">
      <c r="F430" s="40"/>
    </row>
    <row r="431" ht="11.25">
      <c r="F431" s="40"/>
    </row>
    <row r="432" ht="11.25">
      <c r="F432" s="40"/>
    </row>
    <row r="433" ht="11.25">
      <c r="F433" s="40"/>
    </row>
    <row r="434" ht="11.25">
      <c r="F434" s="40"/>
    </row>
    <row r="435" ht="11.25">
      <c r="F435" s="40"/>
    </row>
    <row r="436" ht="11.25">
      <c r="F436" s="40"/>
    </row>
    <row r="437" ht="11.25">
      <c r="F437" s="40"/>
    </row>
    <row r="438" ht="11.25">
      <c r="F438" s="40"/>
    </row>
    <row r="439" ht="11.25">
      <c r="F439" s="40"/>
    </row>
    <row r="440" ht="11.25">
      <c r="F440" s="40"/>
    </row>
    <row r="441" ht="11.25">
      <c r="F441" s="40"/>
    </row>
    <row r="442" ht="11.25">
      <c r="F442" s="40"/>
    </row>
    <row r="443" ht="11.25">
      <c r="F443" s="40"/>
    </row>
    <row r="444" ht="11.25">
      <c r="F444" s="40"/>
    </row>
    <row r="445" ht="11.25">
      <c r="F445" s="40"/>
    </row>
    <row r="446" ht="11.25">
      <c r="F446" s="40"/>
    </row>
    <row r="447" ht="11.25">
      <c r="F447" s="40"/>
    </row>
    <row r="448" ht="11.25">
      <c r="F448" s="40"/>
    </row>
    <row r="449" ht="11.25">
      <c r="F449" s="40"/>
    </row>
    <row r="450" ht="11.25">
      <c r="F450" s="40"/>
    </row>
    <row r="451" ht="11.25">
      <c r="F451" s="40"/>
    </row>
    <row r="452" ht="11.25">
      <c r="F452" s="40"/>
    </row>
    <row r="453" ht="11.25">
      <c r="F453" s="40"/>
    </row>
    <row r="454" ht="11.25">
      <c r="F454" s="40"/>
    </row>
    <row r="455" ht="11.25">
      <c r="F455" s="40"/>
    </row>
    <row r="456" ht="11.25">
      <c r="F456" s="40"/>
    </row>
    <row r="457" ht="11.25">
      <c r="F457" s="40"/>
    </row>
    <row r="458" ht="11.25">
      <c r="F458" s="40"/>
    </row>
    <row r="459" ht="11.25">
      <c r="F459" s="40"/>
    </row>
    <row r="460" ht="11.25">
      <c r="F460" s="40"/>
    </row>
    <row r="461" ht="11.25">
      <c r="F461" s="40"/>
    </row>
    <row r="462" ht="11.25">
      <c r="F462" s="40"/>
    </row>
    <row r="463" ht="11.25">
      <c r="F463" s="40"/>
    </row>
    <row r="464" ht="11.25">
      <c r="F464" s="40"/>
    </row>
    <row r="465" ht="11.25">
      <c r="F465" s="40"/>
    </row>
    <row r="466" ht="11.25">
      <c r="F466" s="40"/>
    </row>
    <row r="467" ht="11.25">
      <c r="F467" s="40"/>
    </row>
    <row r="468" ht="11.25">
      <c r="F468" s="40"/>
    </row>
    <row r="469" ht="11.25">
      <c r="F469" s="40"/>
    </row>
    <row r="470" ht="11.25">
      <c r="F470" s="40"/>
    </row>
    <row r="471" ht="11.25">
      <c r="F471" s="40"/>
    </row>
    <row r="472" ht="11.25">
      <c r="F472" s="40"/>
    </row>
    <row r="473" ht="11.25">
      <c r="F473" s="40"/>
    </row>
    <row r="474" ht="11.25">
      <c r="F474" s="40"/>
    </row>
    <row r="475" ht="11.25">
      <c r="F475" s="40"/>
    </row>
    <row r="476" ht="11.25">
      <c r="F476" s="40"/>
    </row>
    <row r="477" ht="11.25">
      <c r="F477" s="40"/>
    </row>
    <row r="478" ht="11.25">
      <c r="F478" s="40"/>
    </row>
    <row r="479" ht="11.25">
      <c r="F479" s="40"/>
    </row>
    <row r="480" ht="11.25">
      <c r="F480" s="40"/>
    </row>
    <row r="481" ht="11.25">
      <c r="F481" s="40"/>
    </row>
    <row r="482" ht="11.25">
      <c r="F482" s="40"/>
    </row>
    <row r="483" ht="11.25">
      <c r="F483" s="40"/>
    </row>
    <row r="484" ht="11.25">
      <c r="F484" s="40"/>
    </row>
    <row r="485" ht="11.25">
      <c r="F485" s="40"/>
    </row>
    <row r="486" ht="11.25">
      <c r="F486" s="40"/>
    </row>
    <row r="487" ht="11.25">
      <c r="F487" s="40"/>
    </row>
    <row r="488" ht="11.25">
      <c r="F488" s="40"/>
    </row>
    <row r="489" ht="11.25">
      <c r="F489" s="40"/>
    </row>
    <row r="490" ht="11.25">
      <c r="F490" s="40"/>
    </row>
    <row r="491" ht="11.25">
      <c r="F491" s="40"/>
    </row>
    <row r="492" ht="11.25">
      <c r="F492" s="40"/>
    </row>
    <row r="493" ht="11.25">
      <c r="F493" s="40"/>
    </row>
    <row r="494" ht="11.25">
      <c r="F494" s="40"/>
    </row>
    <row r="495" ht="11.25">
      <c r="F495" s="40"/>
    </row>
    <row r="496" ht="11.25">
      <c r="F496" s="40"/>
    </row>
    <row r="497" ht="11.25">
      <c r="F497" s="40"/>
    </row>
    <row r="498" ht="11.25">
      <c r="F498" s="40"/>
    </row>
    <row r="499" ht="11.25">
      <c r="F499" s="40"/>
    </row>
    <row r="500" ht="11.25">
      <c r="F500" s="40"/>
    </row>
    <row r="501" ht="11.25">
      <c r="F501" s="40"/>
    </row>
    <row r="502" ht="11.25">
      <c r="F502" s="40"/>
    </row>
    <row r="503" ht="11.25">
      <c r="F503" s="40"/>
    </row>
    <row r="504" ht="11.25">
      <c r="F504" s="40"/>
    </row>
    <row r="505" ht="11.25">
      <c r="F505" s="40"/>
    </row>
    <row r="506" ht="11.25">
      <c r="F506" s="40"/>
    </row>
    <row r="507" ht="11.25">
      <c r="F507" s="40"/>
    </row>
    <row r="508" ht="11.25">
      <c r="F508" s="40"/>
    </row>
    <row r="509" ht="11.25">
      <c r="F509" s="40"/>
    </row>
    <row r="510" ht="11.25">
      <c r="F510" s="40"/>
    </row>
    <row r="511" ht="11.25">
      <c r="F511" s="40"/>
    </row>
    <row r="512" ht="11.25">
      <c r="F512" s="40"/>
    </row>
    <row r="513" ht="11.25">
      <c r="F513" s="40"/>
    </row>
    <row r="514" ht="11.25">
      <c r="F514" s="40"/>
    </row>
    <row r="515" ht="11.25">
      <c r="F515" s="40"/>
    </row>
    <row r="516" ht="11.25">
      <c r="F516" s="40"/>
    </row>
    <row r="517" ht="11.25">
      <c r="F517" s="40"/>
    </row>
    <row r="518" ht="11.25">
      <c r="F518" s="40"/>
    </row>
    <row r="519" ht="11.25">
      <c r="F519" s="40"/>
    </row>
    <row r="520" ht="11.25">
      <c r="F520" s="40"/>
    </row>
    <row r="521" ht="11.25">
      <c r="F521" s="40"/>
    </row>
    <row r="522" ht="11.25">
      <c r="F522" s="40"/>
    </row>
    <row r="523" ht="11.25">
      <c r="F523" s="40"/>
    </row>
    <row r="524" ht="11.25">
      <c r="F524" s="40"/>
    </row>
    <row r="525" ht="11.25">
      <c r="F525" s="40"/>
    </row>
    <row r="526" ht="11.25">
      <c r="F526" s="40"/>
    </row>
    <row r="527" ht="11.25">
      <c r="F527" s="40"/>
    </row>
    <row r="528" ht="11.25">
      <c r="F528" s="40"/>
    </row>
    <row r="529" ht="11.25">
      <c r="F529" s="40"/>
    </row>
    <row r="530" ht="11.25">
      <c r="F530" s="40"/>
    </row>
    <row r="531" ht="11.25">
      <c r="F531" s="40"/>
    </row>
    <row r="532" ht="11.25">
      <c r="F532" s="40"/>
    </row>
    <row r="533" ht="11.25">
      <c r="F533" s="40"/>
    </row>
    <row r="534" ht="11.25">
      <c r="F534" s="40"/>
    </row>
    <row r="535" ht="11.25">
      <c r="F535" s="40"/>
    </row>
    <row r="536" ht="11.25">
      <c r="F536" s="40"/>
    </row>
    <row r="537" ht="11.25">
      <c r="F537" s="40"/>
    </row>
    <row r="538" ht="11.25">
      <c r="F538" s="40"/>
    </row>
    <row r="539" ht="11.25">
      <c r="F539" s="40"/>
    </row>
    <row r="540" ht="11.25">
      <c r="F540" s="40"/>
    </row>
    <row r="541" ht="11.25">
      <c r="F541" s="40"/>
    </row>
    <row r="542" ht="11.25">
      <c r="F542" s="40"/>
    </row>
    <row r="543" ht="11.25">
      <c r="F543" s="40"/>
    </row>
    <row r="544" ht="11.25">
      <c r="F544" s="40"/>
    </row>
    <row r="545" ht="11.25">
      <c r="F545" s="40"/>
    </row>
    <row r="546" ht="11.25">
      <c r="F546" s="40"/>
    </row>
    <row r="547" ht="11.25">
      <c r="F547" s="40"/>
    </row>
    <row r="548" ht="11.25">
      <c r="F548" s="40"/>
    </row>
    <row r="549" ht="11.25">
      <c r="F549" s="40"/>
    </row>
    <row r="550" ht="11.25">
      <c r="F550" s="40"/>
    </row>
    <row r="551" ht="11.25">
      <c r="F551" s="40"/>
    </row>
    <row r="552" ht="11.25">
      <c r="F552" s="40"/>
    </row>
    <row r="553" ht="11.25">
      <c r="F553" s="40"/>
    </row>
    <row r="554" ht="11.25">
      <c r="F554" s="40"/>
    </row>
    <row r="555" ht="11.25">
      <c r="F555" s="40"/>
    </row>
    <row r="556" ht="11.25">
      <c r="F556" s="40"/>
    </row>
    <row r="557" ht="11.25">
      <c r="F557" s="40"/>
    </row>
    <row r="558" ht="11.25">
      <c r="F558" s="40"/>
    </row>
    <row r="559" ht="11.25">
      <c r="F559" s="40"/>
    </row>
    <row r="560" ht="11.25">
      <c r="F560" s="40"/>
    </row>
    <row r="561" ht="11.25">
      <c r="F561" s="40"/>
    </row>
    <row r="562" ht="11.25">
      <c r="F562" s="40"/>
    </row>
    <row r="563" ht="11.25">
      <c r="F563" s="40"/>
    </row>
    <row r="564" ht="11.25">
      <c r="F564" s="40"/>
    </row>
    <row r="565" ht="11.25">
      <c r="F565" s="40"/>
    </row>
    <row r="566" ht="11.25">
      <c r="F566" s="40"/>
    </row>
    <row r="567" ht="11.25">
      <c r="F567" s="40"/>
    </row>
    <row r="568" ht="11.25">
      <c r="F568" s="40"/>
    </row>
    <row r="569" ht="11.25">
      <c r="F569" s="40"/>
    </row>
    <row r="570" ht="11.25">
      <c r="F570" s="40"/>
    </row>
    <row r="571" ht="11.25">
      <c r="F571" s="40"/>
    </row>
    <row r="572" ht="11.25">
      <c r="F572" s="40"/>
    </row>
    <row r="573" ht="11.25">
      <c r="F573" s="40"/>
    </row>
    <row r="574" ht="11.25">
      <c r="F574" s="40"/>
    </row>
    <row r="575" ht="11.25">
      <c r="F575" s="40"/>
    </row>
    <row r="576" ht="11.25">
      <c r="F576" s="40"/>
    </row>
    <row r="577" ht="11.25">
      <c r="F577" s="40"/>
    </row>
    <row r="578" ht="11.25">
      <c r="F578" s="40"/>
    </row>
    <row r="579" ht="11.25">
      <c r="F579" s="40"/>
    </row>
    <row r="580" ht="11.25">
      <c r="F580" s="40"/>
    </row>
    <row r="581" ht="11.25">
      <c r="F581" s="40"/>
    </row>
    <row r="582" ht="11.25">
      <c r="F582" s="40"/>
    </row>
    <row r="583" ht="11.25">
      <c r="F583" s="40"/>
    </row>
    <row r="584" ht="11.25">
      <c r="F584" s="40"/>
    </row>
    <row r="585" ht="11.25">
      <c r="F585" s="40"/>
    </row>
    <row r="586" ht="11.25">
      <c r="F586" s="40"/>
    </row>
    <row r="587" ht="11.25">
      <c r="F587" s="40"/>
    </row>
    <row r="588" ht="11.25">
      <c r="F588" s="40"/>
    </row>
    <row r="589" ht="11.25">
      <c r="F589" s="40"/>
    </row>
    <row r="590" ht="11.25">
      <c r="F590" s="40"/>
    </row>
    <row r="591" ht="11.25">
      <c r="F591" s="40"/>
    </row>
    <row r="592" ht="11.25">
      <c r="F592" s="40"/>
    </row>
    <row r="593" ht="11.25">
      <c r="F593" s="40"/>
    </row>
    <row r="594" ht="11.25">
      <c r="F594" s="40"/>
    </row>
    <row r="595" ht="11.25">
      <c r="F595" s="40"/>
    </row>
    <row r="596" ht="11.25">
      <c r="F596" s="40"/>
    </row>
    <row r="597" ht="11.25">
      <c r="F597" s="40"/>
    </row>
    <row r="598" ht="11.25">
      <c r="F598" s="40"/>
    </row>
    <row r="599" ht="11.25">
      <c r="F599" s="40"/>
    </row>
    <row r="600" ht="11.25">
      <c r="F600" s="40"/>
    </row>
    <row r="601" ht="11.25">
      <c r="F601" s="40"/>
    </row>
    <row r="602" ht="11.25">
      <c r="F602" s="40"/>
    </row>
    <row r="603" ht="11.25">
      <c r="F603" s="40"/>
    </row>
    <row r="604" ht="11.25">
      <c r="F604" s="40"/>
    </row>
    <row r="605" ht="11.25">
      <c r="F605" s="40"/>
    </row>
    <row r="606" ht="11.25">
      <c r="F606" s="40"/>
    </row>
    <row r="607" ht="11.25">
      <c r="F607" s="40"/>
    </row>
    <row r="608" ht="11.25">
      <c r="F608" s="40"/>
    </row>
    <row r="609" ht="11.25">
      <c r="F609" s="40"/>
    </row>
    <row r="610" ht="11.25">
      <c r="F610" s="40"/>
    </row>
    <row r="611" ht="11.25">
      <c r="F611" s="40"/>
    </row>
    <row r="612" ht="11.25">
      <c r="F612" s="40"/>
    </row>
    <row r="613" ht="11.25">
      <c r="F613" s="40"/>
    </row>
    <row r="614" ht="11.25">
      <c r="F614" s="40"/>
    </row>
    <row r="615" ht="11.25">
      <c r="F615" s="40"/>
    </row>
    <row r="616" ht="11.25">
      <c r="F616" s="40"/>
    </row>
    <row r="617" ht="11.25">
      <c r="F617" s="40"/>
    </row>
    <row r="618" ht="11.25">
      <c r="F618" s="40"/>
    </row>
    <row r="619" ht="11.25">
      <c r="F619" s="40"/>
    </row>
    <row r="620" ht="11.25">
      <c r="F620" s="40"/>
    </row>
    <row r="621" ht="11.25">
      <c r="F621" s="40"/>
    </row>
    <row r="622" ht="11.25">
      <c r="F622" s="40"/>
    </row>
    <row r="623" ht="11.25">
      <c r="F623" s="40"/>
    </row>
    <row r="624" ht="11.25">
      <c r="F624" s="40"/>
    </row>
    <row r="625" ht="11.25">
      <c r="F625" s="40"/>
    </row>
    <row r="626" ht="11.25">
      <c r="F626" s="40"/>
    </row>
    <row r="627" ht="11.25">
      <c r="F627" s="40"/>
    </row>
    <row r="628" ht="11.25">
      <c r="F628" s="40"/>
    </row>
    <row r="629" ht="11.25">
      <c r="F629" s="40"/>
    </row>
    <row r="630" ht="11.25">
      <c r="F630" s="40"/>
    </row>
    <row r="631" ht="11.25">
      <c r="F631" s="40"/>
    </row>
    <row r="632" ht="11.25">
      <c r="F632" s="40"/>
    </row>
    <row r="633" ht="11.25">
      <c r="F633" s="40"/>
    </row>
    <row r="634" ht="11.25">
      <c r="F634" s="40"/>
    </row>
    <row r="635" ht="11.25">
      <c r="F635" s="40"/>
    </row>
    <row r="636" ht="11.25">
      <c r="F636" s="40"/>
    </row>
    <row r="637" ht="11.25">
      <c r="F637" s="40"/>
    </row>
    <row r="638" ht="11.25">
      <c r="F638" s="40"/>
    </row>
    <row r="639" ht="11.25">
      <c r="F639" s="40"/>
    </row>
    <row r="640" ht="11.25">
      <c r="F640" s="40"/>
    </row>
    <row r="641" ht="11.25">
      <c r="F641" s="40"/>
    </row>
    <row r="642" ht="11.25">
      <c r="F642" s="40"/>
    </row>
    <row r="643" ht="11.25">
      <c r="F643" s="40"/>
    </row>
    <row r="644" ht="11.25">
      <c r="F644" s="40"/>
    </row>
    <row r="645" ht="11.25">
      <c r="F645" s="40"/>
    </row>
    <row r="646" ht="11.25">
      <c r="F646" s="40"/>
    </row>
    <row r="647" ht="11.25">
      <c r="F647" s="40"/>
    </row>
    <row r="648" ht="11.25">
      <c r="F648" s="40"/>
    </row>
    <row r="649" ht="11.25">
      <c r="F649" s="40"/>
    </row>
    <row r="650" ht="11.25">
      <c r="F650" s="40"/>
    </row>
    <row r="651" ht="11.25">
      <c r="F651" s="40"/>
    </row>
    <row r="652" ht="11.25">
      <c r="F652" s="40"/>
    </row>
    <row r="653" ht="11.25">
      <c r="F653" s="40"/>
    </row>
    <row r="654" ht="11.25">
      <c r="F654" s="40"/>
    </row>
    <row r="655" ht="11.25">
      <c r="F655" s="40"/>
    </row>
    <row r="656" ht="11.25">
      <c r="F656" s="40"/>
    </row>
    <row r="657" ht="11.25">
      <c r="F657" s="40"/>
    </row>
    <row r="658" ht="11.25">
      <c r="F658" s="40"/>
    </row>
    <row r="659" ht="11.25">
      <c r="F659" s="40"/>
    </row>
    <row r="660" ht="11.25">
      <c r="F660" s="40"/>
    </row>
    <row r="661" ht="11.25">
      <c r="F661" s="40"/>
    </row>
    <row r="662" ht="11.25">
      <c r="F662" s="40"/>
    </row>
    <row r="663" ht="11.25">
      <c r="F663" s="40"/>
    </row>
    <row r="664" ht="11.25">
      <c r="F664" s="40"/>
    </row>
    <row r="665" ht="11.25">
      <c r="F665" s="40"/>
    </row>
    <row r="666" ht="11.25">
      <c r="F666" s="40"/>
    </row>
    <row r="667" ht="11.25">
      <c r="F667" s="40"/>
    </row>
    <row r="668" ht="11.25">
      <c r="F668" s="40"/>
    </row>
    <row r="669" ht="11.25">
      <c r="F669" s="40"/>
    </row>
    <row r="670" ht="11.25">
      <c r="F670" s="40"/>
    </row>
    <row r="671" ht="11.25">
      <c r="F671" s="40"/>
    </row>
    <row r="672" ht="11.25">
      <c r="F672" s="40"/>
    </row>
    <row r="673" ht="11.25">
      <c r="F673" s="40"/>
    </row>
    <row r="674" ht="11.25">
      <c r="F674" s="40"/>
    </row>
    <row r="675" ht="11.25">
      <c r="F675" s="40"/>
    </row>
    <row r="676" ht="11.25">
      <c r="F676" s="40"/>
    </row>
    <row r="677" ht="11.25">
      <c r="F677" s="40"/>
    </row>
    <row r="678" ht="11.25">
      <c r="F678" s="40"/>
    </row>
    <row r="679" ht="11.25">
      <c r="F679" s="40"/>
    </row>
    <row r="680" ht="11.25">
      <c r="F680" s="40"/>
    </row>
    <row r="681" ht="11.25">
      <c r="F681" s="40"/>
    </row>
    <row r="682" ht="11.25">
      <c r="F682" s="40"/>
    </row>
    <row r="683" ht="11.25">
      <c r="F683" s="40"/>
    </row>
    <row r="684" ht="11.25">
      <c r="F684" s="40"/>
    </row>
    <row r="685" ht="11.25">
      <c r="F685" s="40"/>
    </row>
    <row r="686" ht="11.25">
      <c r="F686" s="40"/>
    </row>
    <row r="687" ht="11.25">
      <c r="F687" s="40"/>
    </row>
    <row r="688" ht="11.25">
      <c r="F688" s="40"/>
    </row>
    <row r="689" ht="11.25">
      <c r="F689" s="40"/>
    </row>
    <row r="690" ht="11.25">
      <c r="F690" s="40"/>
    </row>
    <row r="691" ht="11.25">
      <c r="F691" s="40"/>
    </row>
    <row r="692" ht="11.25">
      <c r="F692" s="40"/>
    </row>
    <row r="693" ht="11.25">
      <c r="F693" s="40"/>
    </row>
    <row r="694" ht="11.25">
      <c r="F694" s="40"/>
    </row>
    <row r="695" ht="11.25">
      <c r="F695" s="40"/>
    </row>
    <row r="696" ht="11.25">
      <c r="F696" s="40"/>
    </row>
    <row r="697" ht="11.25">
      <c r="F697" s="40"/>
    </row>
    <row r="698" ht="11.25">
      <c r="F698" s="40"/>
    </row>
    <row r="699" ht="11.25">
      <c r="F699" s="40"/>
    </row>
    <row r="700" ht="11.25">
      <c r="F700" s="40"/>
    </row>
    <row r="701" ht="11.25">
      <c r="F701" s="40"/>
    </row>
    <row r="702" ht="11.25">
      <c r="F702" s="40"/>
    </row>
    <row r="703" ht="11.25">
      <c r="F703" s="40"/>
    </row>
    <row r="704" ht="11.25">
      <c r="F704" s="40"/>
    </row>
    <row r="705" ht="11.25">
      <c r="F705" s="40"/>
    </row>
    <row r="706" ht="11.25">
      <c r="F706" s="40"/>
    </row>
    <row r="707" ht="11.25">
      <c r="F707" s="40"/>
    </row>
    <row r="708" ht="11.25">
      <c r="F708" s="40"/>
    </row>
    <row r="709" ht="11.25">
      <c r="F709" s="40"/>
    </row>
    <row r="710" ht="11.25">
      <c r="F710" s="40"/>
    </row>
    <row r="711" ht="11.25">
      <c r="F711" s="40"/>
    </row>
    <row r="712" ht="11.25">
      <c r="F712" s="40"/>
    </row>
    <row r="713" ht="11.25">
      <c r="F713" s="40"/>
    </row>
    <row r="714" ht="11.25">
      <c r="F714" s="40"/>
    </row>
    <row r="715" ht="11.25">
      <c r="F715" s="40"/>
    </row>
    <row r="716" ht="11.25">
      <c r="F716" s="40"/>
    </row>
    <row r="717" ht="11.25">
      <c r="F717" s="40"/>
    </row>
    <row r="718" ht="11.25">
      <c r="F718" s="40"/>
    </row>
    <row r="719" ht="11.25">
      <c r="F719" s="40"/>
    </row>
    <row r="720" ht="11.25">
      <c r="F720" s="40"/>
    </row>
    <row r="721" ht="11.25">
      <c r="F721" s="40"/>
    </row>
    <row r="722" ht="11.25">
      <c r="F722" s="40"/>
    </row>
    <row r="723" ht="11.25">
      <c r="F723" s="40"/>
    </row>
    <row r="724" ht="11.25">
      <c r="F724" s="40"/>
    </row>
    <row r="725" ht="11.25">
      <c r="F725" s="40"/>
    </row>
    <row r="726" ht="11.25">
      <c r="F726" s="40"/>
    </row>
    <row r="727" ht="11.25">
      <c r="F727" s="40"/>
    </row>
    <row r="728" ht="11.25">
      <c r="F728" s="40"/>
    </row>
    <row r="729" ht="11.25">
      <c r="F729" s="40"/>
    </row>
    <row r="730" ht="11.25">
      <c r="F730" s="40"/>
    </row>
    <row r="731" ht="11.25">
      <c r="F731" s="40"/>
    </row>
    <row r="732" ht="11.25">
      <c r="F732" s="40"/>
    </row>
    <row r="733" ht="11.25">
      <c r="F733" s="40"/>
    </row>
    <row r="734" ht="11.25">
      <c r="F734" s="40"/>
    </row>
    <row r="735" ht="11.25">
      <c r="F735" s="40"/>
    </row>
    <row r="736" ht="11.25">
      <c r="F736" s="40"/>
    </row>
    <row r="737" ht="11.25">
      <c r="F737" s="40"/>
    </row>
    <row r="738" ht="11.25">
      <c r="F738" s="40"/>
    </row>
    <row r="739" ht="11.25">
      <c r="F739" s="40"/>
    </row>
    <row r="740" ht="11.25">
      <c r="F740" s="40"/>
    </row>
    <row r="741" ht="11.25">
      <c r="F741" s="40"/>
    </row>
    <row r="742" ht="11.25">
      <c r="F742" s="40"/>
    </row>
    <row r="743" ht="11.25">
      <c r="F743" s="40"/>
    </row>
    <row r="744" ht="11.25">
      <c r="F744" s="40"/>
    </row>
    <row r="745" ht="11.25">
      <c r="F745" s="40"/>
    </row>
    <row r="746" ht="11.25">
      <c r="F746" s="40"/>
    </row>
    <row r="747" ht="11.25">
      <c r="F747" s="40"/>
    </row>
    <row r="748" ht="11.25">
      <c r="F748" s="40"/>
    </row>
    <row r="749" ht="11.25">
      <c r="F749" s="40"/>
    </row>
    <row r="750" ht="11.25">
      <c r="F750" s="40"/>
    </row>
    <row r="751" ht="11.25">
      <c r="F751" s="40"/>
    </row>
    <row r="752" ht="11.25">
      <c r="F752" s="40"/>
    </row>
    <row r="753" ht="11.25">
      <c r="F753" s="40"/>
    </row>
    <row r="754" ht="11.25">
      <c r="F754" s="40"/>
    </row>
    <row r="755" ht="11.25">
      <c r="F755" s="40"/>
    </row>
    <row r="756" ht="11.25">
      <c r="F756" s="40"/>
    </row>
    <row r="757" ht="11.25">
      <c r="F757" s="40"/>
    </row>
    <row r="758" ht="11.25">
      <c r="F758" s="40"/>
    </row>
    <row r="759" ht="11.25">
      <c r="F759" s="40"/>
    </row>
    <row r="760" ht="11.25">
      <c r="F760" s="40"/>
    </row>
    <row r="761" ht="11.25">
      <c r="F761" s="40"/>
    </row>
    <row r="762" ht="11.25">
      <c r="F762" s="40"/>
    </row>
    <row r="763" ht="11.25">
      <c r="F763" s="40"/>
    </row>
    <row r="764" ht="11.25">
      <c r="F764" s="40"/>
    </row>
    <row r="765" ht="11.25">
      <c r="F765" s="40"/>
    </row>
    <row r="766" ht="11.25">
      <c r="F766" s="40"/>
    </row>
    <row r="767" ht="11.25">
      <c r="F767" s="40"/>
    </row>
    <row r="768" ht="11.25">
      <c r="F768" s="40"/>
    </row>
    <row r="769" ht="11.25">
      <c r="F769" s="40"/>
    </row>
    <row r="770" ht="11.25">
      <c r="F770" s="40"/>
    </row>
    <row r="771" ht="11.25">
      <c r="F771" s="40"/>
    </row>
    <row r="772" ht="11.25">
      <c r="F772" s="40"/>
    </row>
    <row r="773" ht="11.25">
      <c r="F773" s="40"/>
    </row>
    <row r="774" ht="11.25">
      <c r="F774" s="40"/>
    </row>
    <row r="775" ht="11.25">
      <c r="F775" s="40"/>
    </row>
    <row r="776" ht="11.25">
      <c r="F776" s="40"/>
    </row>
    <row r="777" ht="11.25">
      <c r="F777" s="40"/>
    </row>
    <row r="778" ht="11.25">
      <c r="F778" s="40"/>
    </row>
    <row r="779" ht="11.25">
      <c r="F779" s="40"/>
    </row>
    <row r="780" ht="11.25">
      <c r="F780" s="40"/>
    </row>
    <row r="781" ht="11.25">
      <c r="F781" s="40"/>
    </row>
    <row r="782" ht="11.25">
      <c r="F782" s="40"/>
    </row>
    <row r="783" ht="11.25">
      <c r="F783" s="40"/>
    </row>
    <row r="784" ht="11.25">
      <c r="F784" s="40"/>
    </row>
    <row r="785" ht="11.25">
      <c r="F785" s="40"/>
    </row>
    <row r="786" ht="11.25">
      <c r="F786" s="40"/>
    </row>
    <row r="787" ht="11.25">
      <c r="F787" s="40"/>
    </row>
    <row r="788" ht="11.25">
      <c r="F788" s="40"/>
    </row>
    <row r="789" ht="11.25">
      <c r="F789" s="40"/>
    </row>
    <row r="790" ht="11.25">
      <c r="F790" s="40"/>
    </row>
    <row r="791" ht="11.25">
      <c r="F791" s="40"/>
    </row>
    <row r="792" ht="11.25">
      <c r="F792" s="40"/>
    </row>
    <row r="793" ht="11.25">
      <c r="F793" s="40"/>
    </row>
    <row r="794" ht="11.25">
      <c r="F794" s="40"/>
    </row>
    <row r="795" ht="11.25">
      <c r="F795" s="40"/>
    </row>
    <row r="796" ht="11.25">
      <c r="F796" s="40"/>
    </row>
    <row r="797" ht="11.25">
      <c r="F797" s="40"/>
    </row>
    <row r="798" ht="11.25">
      <c r="F798" s="40"/>
    </row>
    <row r="799" ht="11.25">
      <c r="F799" s="40"/>
    </row>
    <row r="800" ht="11.25">
      <c r="F800" s="40"/>
    </row>
    <row r="801" ht="11.25">
      <c r="F801" s="40"/>
    </row>
    <row r="802" ht="11.25">
      <c r="F802" s="40"/>
    </row>
    <row r="803" ht="11.25">
      <c r="F803" s="40"/>
    </row>
    <row r="804" ht="11.25">
      <c r="F804" s="40"/>
    </row>
    <row r="805" ht="11.25">
      <c r="F805" s="40"/>
    </row>
    <row r="806" ht="11.25">
      <c r="F806" s="40"/>
    </row>
    <row r="807" ht="11.25">
      <c r="F807" s="40"/>
    </row>
    <row r="808" ht="11.25">
      <c r="F808" s="40"/>
    </row>
    <row r="809" ht="11.25">
      <c r="F809" s="40"/>
    </row>
    <row r="810" ht="11.25">
      <c r="F810" s="40"/>
    </row>
    <row r="811" ht="11.25">
      <c r="F811" s="40"/>
    </row>
    <row r="812" ht="11.25">
      <c r="F812" s="40"/>
    </row>
    <row r="813" ht="11.25">
      <c r="F813" s="40"/>
    </row>
    <row r="814" ht="11.25">
      <c r="F814" s="40"/>
    </row>
    <row r="815" ht="11.25">
      <c r="F815" s="40"/>
    </row>
    <row r="816" ht="11.25">
      <c r="F816" s="40"/>
    </row>
    <row r="817" ht="11.25">
      <c r="F817" s="40"/>
    </row>
    <row r="818" ht="11.25">
      <c r="F818" s="40"/>
    </row>
    <row r="819" ht="11.25">
      <c r="F819" s="40"/>
    </row>
    <row r="820" ht="11.25">
      <c r="F820" s="40"/>
    </row>
    <row r="821" ht="11.25">
      <c r="F821" s="40"/>
    </row>
    <row r="822" ht="11.25">
      <c r="F822" s="40"/>
    </row>
    <row r="823" ht="11.25">
      <c r="F823" s="40"/>
    </row>
    <row r="824" ht="11.25">
      <c r="F824" s="40"/>
    </row>
    <row r="825" ht="11.25">
      <c r="F825" s="40"/>
    </row>
    <row r="826" ht="11.25">
      <c r="F826" s="40"/>
    </row>
    <row r="827" ht="11.25">
      <c r="F827" s="40"/>
    </row>
    <row r="828" ht="11.25">
      <c r="F828" s="40"/>
    </row>
    <row r="829" ht="11.25">
      <c r="F829" s="40"/>
    </row>
    <row r="830" ht="11.25">
      <c r="F830" s="40"/>
    </row>
    <row r="831" ht="11.25">
      <c r="F831" s="40"/>
    </row>
    <row r="832" ht="11.25">
      <c r="F832" s="40"/>
    </row>
    <row r="833" ht="11.25">
      <c r="F833" s="40"/>
    </row>
    <row r="834" ht="11.25">
      <c r="F834" s="40"/>
    </row>
    <row r="835" ht="11.25">
      <c r="F835" s="40"/>
    </row>
    <row r="836" ht="11.25">
      <c r="F836" s="40"/>
    </row>
    <row r="837" ht="11.25">
      <c r="F837" s="40"/>
    </row>
    <row r="838" ht="11.25">
      <c r="F838" s="40"/>
    </row>
    <row r="839" ht="11.25">
      <c r="F839" s="40"/>
    </row>
    <row r="840" ht="11.25">
      <c r="F840" s="40"/>
    </row>
    <row r="841" ht="11.25">
      <c r="F841" s="40"/>
    </row>
    <row r="842" ht="11.25">
      <c r="F842" s="40"/>
    </row>
    <row r="843" ht="11.25">
      <c r="F843" s="40"/>
    </row>
    <row r="844" ht="11.25">
      <c r="F844" s="40"/>
    </row>
    <row r="845" ht="11.25">
      <c r="F845" s="40"/>
    </row>
    <row r="846" ht="11.25">
      <c r="F846" s="40"/>
    </row>
    <row r="847" ht="11.25">
      <c r="F847" s="40"/>
    </row>
    <row r="848" ht="11.25">
      <c r="F848" s="40"/>
    </row>
    <row r="849" ht="11.25">
      <c r="F849" s="40"/>
    </row>
    <row r="850" ht="11.25">
      <c r="F850" s="40"/>
    </row>
    <row r="851" ht="11.25">
      <c r="F851" s="40"/>
    </row>
    <row r="852" ht="11.25">
      <c r="F852" s="40"/>
    </row>
    <row r="853" ht="11.25">
      <c r="F853" s="40"/>
    </row>
    <row r="854" ht="11.25">
      <c r="F854" s="40"/>
    </row>
    <row r="855" ht="11.25">
      <c r="F855" s="40"/>
    </row>
    <row r="856" ht="11.25">
      <c r="F856" s="40"/>
    </row>
    <row r="857" ht="11.25">
      <c r="F857" s="40"/>
    </row>
    <row r="858" ht="11.25">
      <c r="F858" s="40"/>
    </row>
    <row r="859" ht="11.25">
      <c r="F859" s="40"/>
    </row>
    <row r="860" ht="11.25">
      <c r="F860" s="40"/>
    </row>
    <row r="861" ht="11.25">
      <c r="F861" s="40"/>
    </row>
    <row r="862" ht="11.25">
      <c r="F862" s="40"/>
    </row>
    <row r="863" ht="11.25">
      <c r="F863" s="40"/>
    </row>
    <row r="864" ht="11.25">
      <c r="F864" s="40"/>
    </row>
    <row r="865" ht="11.25">
      <c r="F865" s="40"/>
    </row>
    <row r="866" ht="11.25">
      <c r="F866" s="40"/>
    </row>
    <row r="867" ht="11.25">
      <c r="F867" s="40"/>
    </row>
    <row r="868" ht="11.25">
      <c r="F868" s="40"/>
    </row>
    <row r="869" ht="11.25">
      <c r="F869" s="40"/>
    </row>
    <row r="870" ht="11.25">
      <c r="F870" s="40"/>
    </row>
    <row r="871" ht="11.25">
      <c r="F871" s="40"/>
    </row>
    <row r="872" ht="11.25">
      <c r="F872" s="40"/>
    </row>
    <row r="873" ht="11.25">
      <c r="F873" s="40"/>
    </row>
    <row r="874" ht="11.25">
      <c r="F874" s="40"/>
    </row>
    <row r="875" ht="11.25">
      <c r="F875" s="40"/>
    </row>
    <row r="876" ht="11.25">
      <c r="F876" s="40"/>
    </row>
    <row r="877" ht="11.25">
      <c r="F877" s="40"/>
    </row>
    <row r="878" ht="11.25">
      <c r="F878" s="40"/>
    </row>
    <row r="879" ht="11.25">
      <c r="F879" s="40"/>
    </row>
    <row r="880" ht="11.25">
      <c r="F880" s="40"/>
    </row>
    <row r="881" ht="11.25">
      <c r="F881" s="40"/>
    </row>
    <row r="882" ht="11.25">
      <c r="F882" s="40"/>
    </row>
    <row r="883" ht="11.25">
      <c r="F883" s="40"/>
    </row>
    <row r="884" ht="11.25">
      <c r="F884" s="40"/>
    </row>
    <row r="885" ht="11.25">
      <c r="F885" s="40"/>
    </row>
    <row r="886" ht="11.25">
      <c r="F886" s="40"/>
    </row>
    <row r="887" ht="11.25">
      <c r="F887" s="40"/>
    </row>
    <row r="888" ht="11.25">
      <c r="F888" s="40"/>
    </row>
    <row r="889" ht="11.25">
      <c r="F889" s="40"/>
    </row>
    <row r="890" ht="11.25">
      <c r="F890" s="40"/>
    </row>
    <row r="891" ht="11.25">
      <c r="F891" s="40"/>
    </row>
    <row r="892" ht="11.25">
      <c r="F892" s="40"/>
    </row>
    <row r="893" ht="11.25">
      <c r="F893" s="40"/>
    </row>
    <row r="894" ht="11.25">
      <c r="F894" s="40"/>
    </row>
    <row r="895" ht="11.25">
      <c r="F895" s="40"/>
    </row>
    <row r="896" ht="11.25">
      <c r="F896" s="40"/>
    </row>
    <row r="897" ht="11.25">
      <c r="F897" s="40"/>
    </row>
    <row r="898" ht="11.25">
      <c r="F898" s="40"/>
    </row>
    <row r="899" ht="11.25">
      <c r="F899" s="40"/>
    </row>
    <row r="900" ht="11.25">
      <c r="F900" s="40"/>
    </row>
    <row r="901" ht="11.25">
      <c r="F901" s="40"/>
    </row>
    <row r="902" ht="11.25">
      <c r="F902" s="40"/>
    </row>
    <row r="903" ht="11.25">
      <c r="F903" s="40"/>
    </row>
    <row r="904" ht="11.25">
      <c r="F904" s="40"/>
    </row>
    <row r="905" ht="11.25">
      <c r="F905" s="40"/>
    </row>
    <row r="906" ht="11.25">
      <c r="F906" s="40"/>
    </row>
    <row r="907" ht="11.25">
      <c r="F907" s="40"/>
    </row>
    <row r="908" ht="11.25">
      <c r="F908" s="40"/>
    </row>
    <row r="909" ht="11.25">
      <c r="F909" s="40"/>
    </row>
    <row r="910" ht="11.25">
      <c r="F910" s="40"/>
    </row>
    <row r="911" ht="11.25">
      <c r="F911" s="40"/>
    </row>
    <row r="912" ht="11.25">
      <c r="F912" s="40"/>
    </row>
    <row r="913" ht="11.25">
      <c r="F913" s="40"/>
    </row>
    <row r="914" ht="11.25">
      <c r="F914" s="40"/>
    </row>
    <row r="915" ht="11.25">
      <c r="F915" s="40"/>
    </row>
    <row r="916" ht="11.25">
      <c r="F916" s="40"/>
    </row>
    <row r="917" ht="11.25">
      <c r="F917" s="40"/>
    </row>
    <row r="918" ht="11.25">
      <c r="F918" s="40"/>
    </row>
    <row r="919" ht="11.25">
      <c r="F919" s="40"/>
    </row>
    <row r="920" ht="11.25">
      <c r="F920" s="40"/>
    </row>
    <row r="921" ht="11.25">
      <c r="F921" s="40"/>
    </row>
    <row r="922" ht="11.25">
      <c r="F922" s="40"/>
    </row>
    <row r="923" ht="11.25">
      <c r="F923" s="40"/>
    </row>
    <row r="924" ht="11.25">
      <c r="F924" s="40"/>
    </row>
    <row r="925" ht="11.25">
      <c r="F925" s="40"/>
    </row>
    <row r="926" ht="11.25">
      <c r="F926" s="40"/>
    </row>
    <row r="927" ht="11.25">
      <c r="F927" s="40"/>
    </row>
    <row r="928" ht="11.25">
      <c r="F928" s="40"/>
    </row>
    <row r="929" ht="11.25">
      <c r="F929" s="40"/>
    </row>
    <row r="930" ht="11.25">
      <c r="F930" s="40"/>
    </row>
    <row r="931" ht="11.25">
      <c r="F931" s="40"/>
    </row>
    <row r="932" ht="11.25">
      <c r="F932" s="40"/>
    </row>
    <row r="933" ht="11.25">
      <c r="F933" s="40"/>
    </row>
    <row r="934" ht="11.25">
      <c r="F934" s="40"/>
    </row>
    <row r="935" ht="11.25">
      <c r="F935" s="40"/>
    </row>
    <row r="936" ht="11.25">
      <c r="F936" s="40"/>
    </row>
    <row r="937" ht="11.25">
      <c r="F937" s="40"/>
    </row>
    <row r="938" ht="11.25">
      <c r="F938" s="40"/>
    </row>
    <row r="939" ht="11.25">
      <c r="F939" s="40"/>
    </row>
    <row r="940" ht="11.25">
      <c r="F940" s="40"/>
    </row>
    <row r="941" ht="11.25">
      <c r="F941" s="40"/>
    </row>
    <row r="942" ht="11.25">
      <c r="F942" s="40"/>
    </row>
    <row r="943" ht="11.25">
      <c r="F943" s="40"/>
    </row>
    <row r="944" ht="11.25">
      <c r="F944" s="40"/>
    </row>
    <row r="945" ht="11.25">
      <c r="F945" s="40"/>
    </row>
    <row r="946" ht="11.25">
      <c r="F946" s="40"/>
    </row>
    <row r="947" ht="11.25">
      <c r="F947" s="40"/>
    </row>
    <row r="948" ht="11.25">
      <c r="F948" s="40"/>
    </row>
    <row r="949" ht="11.25">
      <c r="F949" s="40"/>
    </row>
    <row r="950" ht="11.25">
      <c r="F950" s="40"/>
    </row>
    <row r="951" ht="11.25">
      <c r="F951" s="40"/>
    </row>
    <row r="952" ht="11.25">
      <c r="F952" s="40"/>
    </row>
    <row r="953" ht="11.25">
      <c r="F953" s="40"/>
    </row>
    <row r="954" ht="11.25">
      <c r="F954" s="40"/>
    </row>
    <row r="955" ht="11.25">
      <c r="F955" s="40"/>
    </row>
    <row r="956" ht="11.25">
      <c r="F956" s="40"/>
    </row>
    <row r="957" ht="11.25">
      <c r="F957" s="40"/>
    </row>
    <row r="958" ht="11.25">
      <c r="F958" s="40"/>
    </row>
    <row r="959" ht="11.25">
      <c r="F959" s="40"/>
    </row>
    <row r="960" ht="11.25">
      <c r="F960" s="40"/>
    </row>
    <row r="961" ht="11.25">
      <c r="F961" s="40"/>
    </row>
    <row r="962" ht="11.25">
      <c r="F962" s="40"/>
    </row>
    <row r="963" ht="11.25">
      <c r="F963" s="40"/>
    </row>
    <row r="964" ht="11.25">
      <c r="F964" s="40"/>
    </row>
    <row r="965" ht="11.25">
      <c r="F965" s="40"/>
    </row>
    <row r="966" ht="11.25">
      <c r="F966" s="40"/>
    </row>
    <row r="967" ht="11.25">
      <c r="F967" s="40"/>
    </row>
    <row r="968" ht="11.25">
      <c r="F968" s="40"/>
    </row>
    <row r="969" ht="11.25">
      <c r="F969" s="40"/>
    </row>
    <row r="970" ht="11.25">
      <c r="F970" s="40"/>
    </row>
    <row r="971" ht="11.25">
      <c r="F971" s="40"/>
    </row>
    <row r="972" ht="11.25">
      <c r="F972" s="40"/>
    </row>
    <row r="973" ht="11.25">
      <c r="F973" s="40"/>
    </row>
    <row r="974" ht="11.25">
      <c r="F974" s="40"/>
    </row>
    <row r="975" ht="11.25">
      <c r="F975" s="40"/>
    </row>
    <row r="976" ht="11.25">
      <c r="F976" s="40"/>
    </row>
    <row r="977" ht="11.25">
      <c r="F977" s="40"/>
    </row>
    <row r="978" ht="11.25">
      <c r="F978" s="40"/>
    </row>
    <row r="979" ht="11.25">
      <c r="F979" s="40"/>
    </row>
    <row r="980" ht="11.25">
      <c r="F980" s="40"/>
    </row>
    <row r="981" ht="11.25">
      <c r="F981" s="40"/>
    </row>
    <row r="982" ht="11.25">
      <c r="F982" s="40"/>
    </row>
    <row r="983" ht="11.25">
      <c r="F983" s="40"/>
    </row>
    <row r="984" ht="11.25">
      <c r="F984" s="40"/>
    </row>
    <row r="985" ht="11.25">
      <c r="F985" s="40"/>
    </row>
    <row r="986" ht="11.25">
      <c r="F986" s="40"/>
    </row>
    <row r="987" ht="11.25">
      <c r="F987" s="40"/>
    </row>
    <row r="988" ht="11.25">
      <c r="F988" s="40"/>
    </row>
    <row r="989" ht="11.25">
      <c r="F989" s="40"/>
    </row>
    <row r="990" ht="11.25">
      <c r="F990" s="40"/>
    </row>
    <row r="991" ht="11.25">
      <c r="F991" s="40"/>
    </row>
    <row r="992" ht="11.25">
      <c r="F992" s="40"/>
    </row>
    <row r="993" ht="11.25">
      <c r="F993" s="40"/>
    </row>
    <row r="994" ht="11.25">
      <c r="F994" s="40"/>
    </row>
    <row r="995" ht="11.25">
      <c r="F995" s="40"/>
    </row>
    <row r="996" ht="11.25">
      <c r="F996" s="40"/>
    </row>
    <row r="997" ht="11.25">
      <c r="F997" s="40"/>
    </row>
    <row r="998" ht="11.25">
      <c r="F998" s="40"/>
    </row>
    <row r="999" ht="11.25">
      <c r="F999" s="40"/>
    </row>
    <row r="1000" ht="11.25">
      <c r="F1000" s="40"/>
    </row>
    <row r="1001" ht="11.25">
      <c r="F1001" s="40"/>
    </row>
    <row r="1002" ht="11.25">
      <c r="F1002" s="40"/>
    </row>
    <row r="1003" ht="11.25">
      <c r="F1003" s="40"/>
    </row>
    <row r="1004" ht="11.25">
      <c r="F1004" s="40"/>
    </row>
    <row r="1005" ht="11.25">
      <c r="F1005" s="40"/>
    </row>
    <row r="1006" ht="11.25">
      <c r="F1006" s="40"/>
    </row>
    <row r="1007" ht="11.25">
      <c r="F1007" s="40"/>
    </row>
    <row r="1008" ht="11.25">
      <c r="F1008" s="40"/>
    </row>
    <row r="1009" ht="11.25">
      <c r="F1009" s="40"/>
    </row>
    <row r="1010" ht="11.25">
      <c r="F1010" s="40"/>
    </row>
    <row r="1011" ht="11.25">
      <c r="F1011" s="40"/>
    </row>
    <row r="1012" ht="11.25">
      <c r="F1012" s="40"/>
    </row>
    <row r="1013" ht="11.25">
      <c r="F1013" s="40"/>
    </row>
    <row r="1014" ht="11.25">
      <c r="F1014" s="40"/>
    </row>
    <row r="1015" ht="11.25">
      <c r="F1015" s="40"/>
    </row>
    <row r="1016" ht="11.25">
      <c r="F1016" s="40"/>
    </row>
    <row r="1017" ht="11.25">
      <c r="F1017" s="40"/>
    </row>
    <row r="1018" ht="11.25">
      <c r="F1018" s="40"/>
    </row>
    <row r="1019" ht="11.25">
      <c r="F1019" s="40"/>
    </row>
    <row r="1020" ht="11.25">
      <c r="F1020" s="40"/>
    </row>
    <row r="1021" ht="11.25">
      <c r="F1021" s="40"/>
    </row>
    <row r="1022" ht="11.25">
      <c r="F1022" s="40"/>
    </row>
    <row r="1023" ht="11.25">
      <c r="F1023" s="40"/>
    </row>
    <row r="1024" ht="11.25">
      <c r="F1024" s="40"/>
    </row>
    <row r="1025" ht="11.25">
      <c r="F1025" s="40"/>
    </row>
    <row r="1026" ht="11.25">
      <c r="F1026" s="40"/>
    </row>
    <row r="1027" ht="11.25">
      <c r="F1027" s="40"/>
    </row>
    <row r="1028" ht="11.25">
      <c r="F1028" s="40"/>
    </row>
    <row r="1029" ht="11.25">
      <c r="F1029" s="40"/>
    </row>
    <row r="1030" ht="11.25">
      <c r="F1030" s="40"/>
    </row>
    <row r="1031" ht="11.25">
      <c r="F1031" s="40"/>
    </row>
    <row r="1032" ht="11.25">
      <c r="F1032" s="40"/>
    </row>
    <row r="1033" ht="11.25">
      <c r="F1033" s="40"/>
    </row>
    <row r="1034" ht="11.25">
      <c r="F1034" s="40"/>
    </row>
    <row r="1035" ht="11.25">
      <c r="F1035" s="40"/>
    </row>
    <row r="1036" ht="11.25">
      <c r="F1036" s="40"/>
    </row>
    <row r="1037" ht="11.25">
      <c r="F1037" s="40"/>
    </row>
    <row r="1038" ht="11.25">
      <c r="F1038" s="40"/>
    </row>
    <row r="1039" ht="11.25">
      <c r="F1039" s="40"/>
    </row>
    <row r="1040" ht="11.25">
      <c r="F1040" s="40"/>
    </row>
    <row r="1041" ht="11.25">
      <c r="F1041" s="40"/>
    </row>
    <row r="1042" ht="11.25">
      <c r="F1042" s="40"/>
    </row>
    <row r="1043" ht="11.25">
      <c r="F1043" s="40"/>
    </row>
    <row r="1044" ht="11.25">
      <c r="F1044" s="40"/>
    </row>
    <row r="1045" ht="11.25">
      <c r="F1045" s="40"/>
    </row>
    <row r="1046" ht="11.25">
      <c r="F1046" s="40"/>
    </row>
    <row r="1047" ht="11.25">
      <c r="F1047" s="40"/>
    </row>
    <row r="1048" ht="11.25">
      <c r="F1048" s="40"/>
    </row>
    <row r="1049" ht="11.25">
      <c r="F1049" s="40"/>
    </row>
    <row r="1050" ht="11.25">
      <c r="F1050" s="40"/>
    </row>
    <row r="1051" ht="11.25">
      <c r="F1051" s="40"/>
    </row>
    <row r="1052" ht="11.25">
      <c r="F1052" s="40"/>
    </row>
    <row r="1053" ht="11.25">
      <c r="F1053" s="40"/>
    </row>
    <row r="1054" ht="11.25">
      <c r="F1054" s="40"/>
    </row>
    <row r="1055" ht="11.25">
      <c r="F1055" s="40"/>
    </row>
    <row r="1056" ht="11.25">
      <c r="F1056" s="40"/>
    </row>
    <row r="1057" ht="11.25">
      <c r="F1057" s="40"/>
    </row>
    <row r="1058" ht="11.25">
      <c r="F1058" s="40"/>
    </row>
    <row r="1059" ht="11.25">
      <c r="F1059" s="40"/>
    </row>
    <row r="1060" ht="11.25">
      <c r="F1060" s="40"/>
    </row>
    <row r="1061" ht="11.25">
      <c r="F1061" s="40"/>
    </row>
    <row r="1062" ht="11.25">
      <c r="F1062" s="40"/>
    </row>
    <row r="1063" ht="11.25">
      <c r="F1063" s="40"/>
    </row>
    <row r="1064" ht="11.25">
      <c r="F1064" s="40"/>
    </row>
    <row r="1065" ht="11.25">
      <c r="F1065" s="40"/>
    </row>
    <row r="1066" ht="11.25">
      <c r="F1066" s="40"/>
    </row>
    <row r="1067" ht="11.25">
      <c r="F1067" s="40"/>
    </row>
    <row r="1068" ht="11.25">
      <c r="F1068" s="40"/>
    </row>
    <row r="1069" ht="11.25">
      <c r="F1069" s="40"/>
    </row>
    <row r="1070" ht="11.25">
      <c r="F1070" s="40"/>
    </row>
    <row r="1071" ht="11.25">
      <c r="F1071" s="40"/>
    </row>
    <row r="1072" ht="11.25">
      <c r="F1072" s="40"/>
    </row>
    <row r="1073" ht="11.25">
      <c r="F1073" s="40"/>
    </row>
    <row r="1074" ht="11.25">
      <c r="F1074" s="40"/>
    </row>
    <row r="1075" ht="11.25">
      <c r="F1075" s="40"/>
    </row>
    <row r="1076" ht="11.25">
      <c r="F1076" s="40"/>
    </row>
    <row r="1077" ht="11.25">
      <c r="F1077" s="40"/>
    </row>
    <row r="1078" ht="11.25">
      <c r="F1078" s="40"/>
    </row>
    <row r="1079" ht="11.25">
      <c r="F1079" s="40"/>
    </row>
    <row r="1080" ht="11.25">
      <c r="F1080" s="40"/>
    </row>
    <row r="1081" ht="11.25">
      <c r="F1081" s="40"/>
    </row>
    <row r="1082" ht="11.25">
      <c r="F1082" s="40"/>
    </row>
    <row r="1083" ht="11.25">
      <c r="F1083" s="40"/>
    </row>
    <row r="1084" ht="11.25">
      <c r="F1084" s="40"/>
    </row>
    <row r="1085" ht="11.25">
      <c r="F1085" s="40"/>
    </row>
    <row r="1086" ht="11.25">
      <c r="F1086" s="40"/>
    </row>
    <row r="1087" ht="11.25">
      <c r="F1087" s="40"/>
    </row>
    <row r="1088" ht="11.25">
      <c r="F1088" s="40"/>
    </row>
    <row r="1089" ht="11.25">
      <c r="F1089" s="40"/>
    </row>
    <row r="1090" ht="11.25">
      <c r="F1090" s="40"/>
    </row>
    <row r="1091" ht="11.25">
      <c r="F1091" s="40"/>
    </row>
    <row r="1092" ht="11.25">
      <c r="F1092" s="40"/>
    </row>
    <row r="1093" ht="11.25">
      <c r="F1093" s="40"/>
    </row>
    <row r="1094" ht="11.25">
      <c r="F1094" s="40"/>
    </row>
    <row r="1095" ht="11.25">
      <c r="F1095" s="40"/>
    </row>
    <row r="1096" ht="11.25">
      <c r="F1096" s="40"/>
    </row>
    <row r="1097" ht="11.25">
      <c r="F1097" s="40"/>
    </row>
    <row r="1098" ht="11.25">
      <c r="F1098" s="40"/>
    </row>
    <row r="1099" ht="11.25">
      <c r="F1099" s="40"/>
    </row>
    <row r="1100" ht="11.25">
      <c r="F1100" s="40"/>
    </row>
    <row r="1101" ht="11.25">
      <c r="F1101" s="40"/>
    </row>
    <row r="1102" ht="11.25">
      <c r="F1102" s="40"/>
    </row>
    <row r="1103" ht="11.25">
      <c r="F1103" s="40"/>
    </row>
    <row r="1104" ht="11.25">
      <c r="F1104" s="40"/>
    </row>
    <row r="1105" ht="11.25">
      <c r="F1105" s="40"/>
    </row>
    <row r="1106" ht="11.25">
      <c r="F1106" s="40"/>
    </row>
    <row r="1107" ht="11.25">
      <c r="F1107" s="40"/>
    </row>
    <row r="1108" ht="11.25">
      <c r="F1108" s="40"/>
    </row>
    <row r="1109" ht="11.25">
      <c r="F1109" s="40"/>
    </row>
    <row r="1110" ht="11.25">
      <c r="F1110" s="40"/>
    </row>
    <row r="1111" ht="11.25">
      <c r="F1111" s="40"/>
    </row>
    <row r="1112" ht="11.25">
      <c r="F1112" s="40"/>
    </row>
    <row r="1113" ht="11.25">
      <c r="F1113" s="40"/>
    </row>
    <row r="1114" ht="11.25">
      <c r="F1114" s="40"/>
    </row>
    <row r="1115" ht="11.25">
      <c r="F1115" s="40"/>
    </row>
    <row r="1116" ht="11.25">
      <c r="F1116" s="40"/>
    </row>
    <row r="1117" ht="11.25">
      <c r="F1117" s="40"/>
    </row>
    <row r="1118" ht="11.25">
      <c r="F1118" s="40"/>
    </row>
    <row r="1119" ht="11.25">
      <c r="F1119" s="40"/>
    </row>
    <row r="1120" ht="11.25">
      <c r="F1120" s="40"/>
    </row>
    <row r="1121" ht="11.25">
      <c r="F1121" s="40"/>
    </row>
    <row r="1122" ht="11.25">
      <c r="F1122" s="40"/>
    </row>
    <row r="1123" ht="11.25">
      <c r="F1123" s="40"/>
    </row>
    <row r="1124" ht="11.25">
      <c r="F1124" s="40"/>
    </row>
    <row r="1125" ht="11.25">
      <c r="F1125" s="40"/>
    </row>
    <row r="1126" ht="11.25">
      <c r="F1126" s="40"/>
    </row>
    <row r="1127" ht="11.25">
      <c r="F1127" s="40"/>
    </row>
    <row r="1128" ht="11.25">
      <c r="F1128" s="40"/>
    </row>
    <row r="1129" ht="11.25">
      <c r="F1129" s="40"/>
    </row>
    <row r="1130" ht="11.25">
      <c r="F1130" s="40"/>
    </row>
    <row r="1131" ht="11.25">
      <c r="F1131" s="40"/>
    </row>
    <row r="1132" ht="11.25">
      <c r="F1132" s="40"/>
    </row>
    <row r="1133" ht="11.25">
      <c r="F1133" s="40"/>
    </row>
    <row r="1134" ht="11.25">
      <c r="F1134" s="40"/>
    </row>
    <row r="1135" ht="11.25">
      <c r="F1135" s="40"/>
    </row>
    <row r="1136" ht="11.25">
      <c r="F1136" s="40"/>
    </row>
    <row r="1137" ht="11.25">
      <c r="F1137" s="40"/>
    </row>
    <row r="1138" ht="11.25">
      <c r="F1138" s="40"/>
    </row>
    <row r="1139" ht="11.25">
      <c r="F1139" s="40"/>
    </row>
    <row r="1140" ht="11.25">
      <c r="F1140" s="40"/>
    </row>
    <row r="1141" ht="11.25">
      <c r="F1141" s="40"/>
    </row>
    <row r="1142" ht="11.25">
      <c r="F1142" s="40"/>
    </row>
    <row r="1143" ht="11.25">
      <c r="F1143" s="40"/>
    </row>
    <row r="1144" ht="11.25">
      <c r="F1144" s="40"/>
    </row>
    <row r="1145" ht="11.25">
      <c r="F1145" s="40"/>
    </row>
    <row r="1146" ht="11.25">
      <c r="F1146" s="40"/>
    </row>
    <row r="1147" ht="11.25">
      <c r="F1147" s="40"/>
    </row>
    <row r="1148" ht="11.25">
      <c r="F1148" s="40"/>
    </row>
    <row r="1149" ht="11.25">
      <c r="F1149" s="40"/>
    </row>
    <row r="1150" ht="11.25">
      <c r="F1150" s="40"/>
    </row>
    <row r="1151" ht="11.25">
      <c r="F1151" s="40"/>
    </row>
    <row r="1152" ht="11.25">
      <c r="F1152" s="40"/>
    </row>
    <row r="1153" ht="11.25">
      <c r="F1153" s="40"/>
    </row>
    <row r="1154" ht="11.25">
      <c r="F1154" s="40"/>
    </row>
    <row r="1155" ht="11.25">
      <c r="F1155" s="40"/>
    </row>
    <row r="1156" ht="11.25">
      <c r="F1156" s="40"/>
    </row>
    <row r="1157" ht="11.25">
      <c r="F1157" s="40"/>
    </row>
    <row r="1158" ht="11.25">
      <c r="F1158" s="40"/>
    </row>
    <row r="1159" ht="11.25">
      <c r="F1159" s="40"/>
    </row>
    <row r="1160" ht="11.25">
      <c r="F1160" s="40"/>
    </row>
    <row r="1161" ht="11.25">
      <c r="F1161" s="40"/>
    </row>
    <row r="1162" ht="11.25">
      <c r="F1162" s="40"/>
    </row>
    <row r="1163" ht="11.25">
      <c r="F1163" s="40"/>
    </row>
    <row r="1164" ht="11.25">
      <c r="F1164" s="40"/>
    </row>
    <row r="1165" ht="11.25">
      <c r="F1165" s="40"/>
    </row>
    <row r="1166" ht="11.25">
      <c r="F1166" s="40"/>
    </row>
    <row r="1167" ht="11.25">
      <c r="F1167" s="40"/>
    </row>
    <row r="1168" ht="11.25">
      <c r="F1168" s="40"/>
    </row>
    <row r="1169" ht="11.25">
      <c r="F1169" s="40"/>
    </row>
    <row r="1170" ht="11.25">
      <c r="F1170" s="40"/>
    </row>
    <row r="1171" ht="11.25">
      <c r="F1171" s="40"/>
    </row>
    <row r="1172" ht="11.25">
      <c r="F1172" s="40"/>
    </row>
    <row r="1173" ht="11.25">
      <c r="F1173" s="40"/>
    </row>
    <row r="1174" ht="11.25">
      <c r="F1174" s="40"/>
    </row>
    <row r="1175" ht="11.25">
      <c r="F1175" s="40"/>
    </row>
    <row r="1176" ht="11.25">
      <c r="F1176" s="40"/>
    </row>
    <row r="1177" ht="11.25">
      <c r="F1177" s="40"/>
    </row>
    <row r="1178" ht="11.25">
      <c r="F1178" s="40"/>
    </row>
    <row r="1179" ht="11.25">
      <c r="F1179" s="40"/>
    </row>
    <row r="1180" ht="11.25">
      <c r="F1180" s="40"/>
    </row>
    <row r="1181" ht="11.25">
      <c r="F1181" s="40"/>
    </row>
    <row r="1182" ht="11.25">
      <c r="F1182" s="40"/>
    </row>
    <row r="1183" ht="11.25">
      <c r="F1183" s="40"/>
    </row>
    <row r="1184" ht="11.25">
      <c r="F1184" s="40"/>
    </row>
    <row r="1185" ht="11.25">
      <c r="F1185" s="40"/>
    </row>
    <row r="1186" ht="11.25">
      <c r="F1186" s="40"/>
    </row>
    <row r="1187" ht="11.25">
      <c r="F1187" s="40"/>
    </row>
    <row r="1188" ht="11.25">
      <c r="F1188" s="40"/>
    </row>
    <row r="1189" ht="11.25">
      <c r="F1189" s="40"/>
    </row>
    <row r="1190" ht="11.25">
      <c r="F1190" s="40"/>
    </row>
    <row r="1191" ht="11.25">
      <c r="F1191" s="40"/>
    </row>
    <row r="1192" ht="11.25">
      <c r="F1192" s="40"/>
    </row>
    <row r="1193" ht="11.25">
      <c r="F1193" s="40"/>
    </row>
    <row r="1194" ht="11.25">
      <c r="F1194" s="40"/>
    </row>
    <row r="1195" ht="11.25">
      <c r="F1195" s="40"/>
    </row>
    <row r="1196" ht="11.25">
      <c r="F1196" s="40"/>
    </row>
    <row r="1197" ht="11.25">
      <c r="F1197" s="40"/>
    </row>
    <row r="1198" ht="11.25">
      <c r="F1198" s="40"/>
    </row>
    <row r="1199" ht="11.25">
      <c r="F1199" s="40"/>
    </row>
    <row r="1200" ht="11.25">
      <c r="F1200" s="40"/>
    </row>
    <row r="1201" ht="11.25">
      <c r="F1201" s="40"/>
    </row>
    <row r="1202" ht="11.25">
      <c r="F1202" s="40"/>
    </row>
    <row r="1203" ht="11.25">
      <c r="F1203" s="40"/>
    </row>
    <row r="1204" ht="11.25">
      <c r="F1204" s="40"/>
    </row>
    <row r="1205" ht="11.25">
      <c r="F1205" s="40"/>
    </row>
    <row r="1206" ht="11.25">
      <c r="F1206" s="40"/>
    </row>
    <row r="1207" ht="11.25">
      <c r="F1207" s="40"/>
    </row>
    <row r="1208" ht="11.25">
      <c r="F1208" s="40"/>
    </row>
    <row r="1209" ht="11.25">
      <c r="F1209" s="40"/>
    </row>
    <row r="1210" ht="11.25">
      <c r="F1210" s="40"/>
    </row>
    <row r="1211" ht="11.25">
      <c r="F1211" s="40"/>
    </row>
    <row r="1212" ht="11.25">
      <c r="F1212" s="40"/>
    </row>
    <row r="1213" ht="11.25">
      <c r="F1213" s="40"/>
    </row>
    <row r="1214" ht="11.25">
      <c r="F1214" s="40"/>
    </row>
    <row r="1215" ht="11.25">
      <c r="F1215" s="40"/>
    </row>
    <row r="1216" ht="11.25">
      <c r="F1216" s="40"/>
    </row>
    <row r="1217" ht="11.25">
      <c r="F1217" s="40"/>
    </row>
    <row r="1218" ht="11.25">
      <c r="F1218" s="40"/>
    </row>
    <row r="1219" ht="11.25">
      <c r="F1219" s="40"/>
    </row>
    <row r="1220" ht="11.25">
      <c r="F1220" s="40"/>
    </row>
    <row r="1221" ht="11.25">
      <c r="F1221" s="40"/>
    </row>
    <row r="1222" ht="11.25">
      <c r="F1222" s="40"/>
    </row>
    <row r="1223" ht="11.25">
      <c r="F1223" s="40"/>
    </row>
    <row r="1224" ht="11.25">
      <c r="F1224" s="40"/>
    </row>
    <row r="1225" ht="11.25">
      <c r="F1225" s="40"/>
    </row>
    <row r="1226" ht="11.25">
      <c r="F1226" s="40"/>
    </row>
    <row r="1227" ht="11.25">
      <c r="F1227" s="40"/>
    </row>
    <row r="1228" ht="11.25">
      <c r="F1228" s="40"/>
    </row>
    <row r="1229" ht="11.25">
      <c r="F1229" s="40"/>
    </row>
    <row r="1230" ht="11.25">
      <c r="F1230" s="40"/>
    </row>
    <row r="1231" ht="11.25">
      <c r="F1231" s="40"/>
    </row>
    <row r="1232" ht="11.25">
      <c r="F1232" s="40"/>
    </row>
    <row r="1233" ht="11.25">
      <c r="F1233" s="40"/>
    </row>
    <row r="1234" ht="11.25">
      <c r="F1234" s="40"/>
    </row>
    <row r="1235" ht="11.25">
      <c r="F1235" s="40"/>
    </row>
    <row r="1236" ht="11.25">
      <c r="F1236" s="40"/>
    </row>
    <row r="1237" ht="11.25">
      <c r="F1237" s="40"/>
    </row>
    <row r="1238" ht="11.25">
      <c r="F1238" s="40"/>
    </row>
    <row r="1239" ht="11.25">
      <c r="F1239" s="40"/>
    </row>
    <row r="1240" ht="11.25">
      <c r="F1240" s="40"/>
    </row>
    <row r="1241" ht="11.25">
      <c r="F1241" s="40"/>
    </row>
    <row r="1242" ht="11.25">
      <c r="F1242" s="40"/>
    </row>
    <row r="1243" ht="11.25">
      <c r="F1243" s="40"/>
    </row>
    <row r="1244" ht="11.25">
      <c r="F1244" s="40"/>
    </row>
    <row r="1245" ht="11.25">
      <c r="F1245" s="40"/>
    </row>
    <row r="1246" ht="11.25">
      <c r="F1246" s="40"/>
    </row>
    <row r="1247" ht="11.25">
      <c r="F1247" s="40"/>
    </row>
    <row r="1248" ht="11.25">
      <c r="F1248" s="40"/>
    </row>
    <row r="1249" ht="11.25">
      <c r="F1249" s="40"/>
    </row>
    <row r="1250" ht="11.25">
      <c r="F1250" s="40"/>
    </row>
    <row r="1251" ht="11.25">
      <c r="F1251" s="40"/>
    </row>
    <row r="1252" ht="11.25">
      <c r="F1252" s="40"/>
    </row>
    <row r="1253" ht="11.25">
      <c r="F1253" s="40"/>
    </row>
    <row r="1254" ht="11.25">
      <c r="F1254" s="40"/>
    </row>
    <row r="1255" ht="11.25">
      <c r="F1255" s="40"/>
    </row>
    <row r="1256" ht="11.25">
      <c r="F1256" s="40"/>
    </row>
    <row r="1257" ht="11.25">
      <c r="F1257" s="40"/>
    </row>
    <row r="1258" ht="11.25">
      <c r="F1258" s="40"/>
    </row>
    <row r="1259" ht="11.25">
      <c r="F1259" s="40"/>
    </row>
    <row r="1260" ht="11.25">
      <c r="F1260" s="40"/>
    </row>
    <row r="1261" ht="11.25">
      <c r="F1261" s="40"/>
    </row>
    <row r="1262" ht="11.25">
      <c r="F1262" s="40"/>
    </row>
    <row r="1263" ht="11.25">
      <c r="F1263" s="40"/>
    </row>
    <row r="1264" ht="11.25">
      <c r="F1264" s="40"/>
    </row>
    <row r="1265" ht="11.25">
      <c r="F1265" s="40"/>
    </row>
    <row r="1266" ht="11.25">
      <c r="F1266" s="40"/>
    </row>
    <row r="1267" ht="11.25">
      <c r="F1267" s="40"/>
    </row>
    <row r="1268" ht="11.25">
      <c r="F1268" s="40"/>
    </row>
    <row r="1269" ht="11.25">
      <c r="F1269" s="40"/>
    </row>
    <row r="1270" ht="11.25">
      <c r="F1270" s="40"/>
    </row>
    <row r="1271" ht="11.25">
      <c r="F1271" s="40"/>
    </row>
    <row r="1272" ht="11.25">
      <c r="F1272" s="40"/>
    </row>
    <row r="1273" ht="11.25">
      <c r="F1273" s="40"/>
    </row>
    <row r="1274" ht="11.25">
      <c r="F1274" s="40"/>
    </row>
    <row r="1275" ht="11.25">
      <c r="F1275" s="40"/>
    </row>
    <row r="1276" ht="11.25">
      <c r="F1276" s="40"/>
    </row>
    <row r="1277" ht="11.25">
      <c r="F1277" s="40"/>
    </row>
    <row r="1278" ht="11.25">
      <c r="F1278" s="40"/>
    </row>
    <row r="1279" ht="11.25">
      <c r="F1279" s="40"/>
    </row>
    <row r="1280" ht="11.25">
      <c r="F1280" s="40"/>
    </row>
    <row r="1281" ht="11.25">
      <c r="F1281" s="40"/>
    </row>
    <row r="1282" ht="11.25">
      <c r="F1282" s="40"/>
    </row>
    <row r="1283" ht="11.25">
      <c r="F1283" s="40"/>
    </row>
    <row r="1284" ht="11.25">
      <c r="F1284" s="40"/>
    </row>
    <row r="1285" ht="11.25">
      <c r="F1285" s="40"/>
    </row>
    <row r="1286" ht="11.25">
      <c r="F1286" s="40"/>
    </row>
    <row r="1287" ht="11.25">
      <c r="F1287" s="40"/>
    </row>
    <row r="1288" ht="11.25">
      <c r="F1288" s="40"/>
    </row>
    <row r="1289" ht="11.25">
      <c r="F1289" s="40"/>
    </row>
    <row r="1290" ht="11.25">
      <c r="F1290" s="40"/>
    </row>
    <row r="1291" ht="11.25">
      <c r="F1291" s="40"/>
    </row>
    <row r="1292" ht="11.25">
      <c r="F1292" s="40"/>
    </row>
    <row r="1293" ht="11.25">
      <c r="F1293" s="40"/>
    </row>
    <row r="1294" ht="11.25">
      <c r="F1294" s="40"/>
    </row>
    <row r="1295" ht="11.25">
      <c r="F1295" s="40"/>
    </row>
    <row r="1296" ht="11.25">
      <c r="F1296" s="40"/>
    </row>
    <row r="1297" ht="11.25">
      <c r="F1297" s="40"/>
    </row>
    <row r="1298" ht="11.25">
      <c r="F1298" s="40"/>
    </row>
    <row r="1299" ht="11.25">
      <c r="F1299" s="40"/>
    </row>
    <row r="1300" ht="11.25">
      <c r="F1300" s="40"/>
    </row>
    <row r="1301" ht="11.25">
      <c r="F1301" s="40"/>
    </row>
    <row r="1302" ht="11.25">
      <c r="F1302" s="40"/>
    </row>
    <row r="1303" ht="11.25">
      <c r="F1303" s="40"/>
    </row>
    <row r="1304" ht="11.25">
      <c r="F1304" s="40"/>
    </row>
    <row r="1305" ht="11.25">
      <c r="F1305" s="40"/>
    </row>
    <row r="1306" ht="11.25">
      <c r="F1306" s="40"/>
    </row>
    <row r="1307" ht="11.25">
      <c r="F1307" s="40"/>
    </row>
    <row r="1308" ht="11.25">
      <c r="F1308" s="40"/>
    </row>
    <row r="1309" ht="11.25">
      <c r="F1309" s="40"/>
    </row>
    <row r="1310" ht="11.25">
      <c r="F1310" s="40"/>
    </row>
    <row r="1311" ht="11.25">
      <c r="F1311" s="40"/>
    </row>
    <row r="1312" ht="11.25">
      <c r="F1312" s="40"/>
    </row>
    <row r="1313" ht="11.25">
      <c r="F1313" s="40"/>
    </row>
    <row r="1314" ht="11.25">
      <c r="F1314" s="40"/>
    </row>
    <row r="1315" ht="11.25">
      <c r="F1315" s="40"/>
    </row>
    <row r="1316" ht="11.25">
      <c r="F1316" s="40"/>
    </row>
    <row r="1317" ht="11.25">
      <c r="F1317" s="40"/>
    </row>
    <row r="1318" ht="11.25">
      <c r="F1318" s="40"/>
    </row>
    <row r="1319" ht="11.25">
      <c r="F1319" s="40"/>
    </row>
    <row r="1320" ht="11.25">
      <c r="F1320" s="40"/>
    </row>
    <row r="1321" ht="11.25">
      <c r="F1321" s="40"/>
    </row>
    <row r="1322" ht="11.25">
      <c r="F1322" s="40"/>
    </row>
    <row r="1323" ht="11.25">
      <c r="F1323" s="40"/>
    </row>
    <row r="1324" ht="11.25">
      <c r="F1324" s="40"/>
    </row>
    <row r="1325" ht="11.25">
      <c r="F1325" s="40"/>
    </row>
    <row r="1326" ht="11.25">
      <c r="F1326" s="40"/>
    </row>
    <row r="1327" ht="11.25">
      <c r="F1327" s="40"/>
    </row>
    <row r="1328" ht="11.25">
      <c r="F1328" s="40"/>
    </row>
    <row r="1329" ht="11.25">
      <c r="F1329" s="40"/>
    </row>
    <row r="1330" ht="11.25">
      <c r="F1330" s="40"/>
    </row>
    <row r="1331" ht="11.25">
      <c r="F1331" s="40"/>
    </row>
    <row r="1332" ht="11.25">
      <c r="F1332" s="40"/>
    </row>
    <row r="1333" ht="11.25">
      <c r="F1333" s="40"/>
    </row>
    <row r="1334" ht="11.25">
      <c r="F1334" s="40"/>
    </row>
    <row r="1335" ht="11.25">
      <c r="F1335" s="40"/>
    </row>
    <row r="1336" ht="11.25">
      <c r="F1336" s="40"/>
    </row>
    <row r="1337" ht="11.25">
      <c r="F1337" s="40"/>
    </row>
    <row r="1338" ht="11.25">
      <c r="F1338" s="40"/>
    </row>
    <row r="1339" ht="11.25">
      <c r="F1339" s="40"/>
    </row>
    <row r="1340" ht="11.25">
      <c r="F1340" s="40"/>
    </row>
    <row r="1341" ht="11.25">
      <c r="F1341" s="40"/>
    </row>
    <row r="1342" ht="11.25">
      <c r="F1342" s="40"/>
    </row>
    <row r="1343" ht="11.25">
      <c r="F1343" s="40"/>
    </row>
    <row r="1344" ht="11.25">
      <c r="F1344" s="40"/>
    </row>
    <row r="1345" ht="11.25">
      <c r="F1345" s="40"/>
    </row>
    <row r="1346" ht="11.25">
      <c r="F1346" s="40"/>
    </row>
    <row r="1347" ht="11.25">
      <c r="F1347" s="40"/>
    </row>
    <row r="1348" ht="11.25">
      <c r="F1348" s="40"/>
    </row>
    <row r="1349" ht="11.25">
      <c r="F1349" s="40"/>
    </row>
    <row r="1350" ht="11.25">
      <c r="F1350" s="40"/>
    </row>
    <row r="1351" ht="11.25">
      <c r="F1351" s="40"/>
    </row>
    <row r="1352" ht="11.25">
      <c r="F1352" s="40"/>
    </row>
    <row r="1353" ht="11.25">
      <c r="F1353" s="40"/>
    </row>
    <row r="1354" ht="11.25">
      <c r="F1354" s="40"/>
    </row>
    <row r="1355" ht="11.25">
      <c r="F1355" s="40"/>
    </row>
    <row r="1356" ht="11.25">
      <c r="F1356" s="40"/>
    </row>
    <row r="1357" ht="11.25">
      <c r="F1357" s="40"/>
    </row>
    <row r="1358" ht="11.25">
      <c r="F1358" s="40"/>
    </row>
    <row r="1359" ht="11.25">
      <c r="F1359" s="40"/>
    </row>
    <row r="1360" ht="11.25">
      <c r="F1360" s="40"/>
    </row>
    <row r="1361" ht="11.25">
      <c r="F1361" s="40"/>
    </row>
    <row r="1362" ht="11.25">
      <c r="F1362" s="40"/>
    </row>
    <row r="1363" ht="11.25">
      <c r="F1363" s="40"/>
    </row>
    <row r="1364" ht="11.25">
      <c r="F1364" s="40"/>
    </row>
    <row r="1365" ht="11.25">
      <c r="F1365" s="40"/>
    </row>
    <row r="1366" ht="11.25">
      <c r="F1366" s="40"/>
    </row>
    <row r="1367" ht="11.25">
      <c r="F1367" s="40"/>
    </row>
    <row r="1368" ht="11.25">
      <c r="F1368" s="40"/>
    </row>
    <row r="1369" ht="11.25">
      <c r="F1369" s="40"/>
    </row>
    <row r="1370" ht="11.25">
      <c r="F1370" s="40"/>
    </row>
    <row r="1371" ht="11.25">
      <c r="F1371" s="40"/>
    </row>
    <row r="1372" ht="11.25">
      <c r="F1372" s="40"/>
    </row>
    <row r="1373" ht="11.25">
      <c r="F1373" s="40"/>
    </row>
    <row r="1374" ht="11.25">
      <c r="F1374" s="40"/>
    </row>
    <row r="1375" ht="11.25">
      <c r="F1375" s="40"/>
    </row>
    <row r="1376" ht="11.25">
      <c r="F1376" s="40"/>
    </row>
    <row r="1377" ht="11.25">
      <c r="F1377" s="40"/>
    </row>
    <row r="1378" ht="11.25">
      <c r="F1378" s="40"/>
    </row>
    <row r="1379" ht="11.25">
      <c r="F1379" s="40"/>
    </row>
    <row r="1380" ht="11.25">
      <c r="F1380" s="40"/>
    </row>
    <row r="1381" ht="11.25">
      <c r="F1381" s="40"/>
    </row>
    <row r="1382" ht="11.25">
      <c r="F1382" s="40"/>
    </row>
    <row r="1383" ht="11.25">
      <c r="F1383" s="40"/>
    </row>
    <row r="1384" ht="11.25">
      <c r="F1384" s="40"/>
    </row>
    <row r="1385" ht="11.25">
      <c r="F1385" s="40"/>
    </row>
    <row r="1386" ht="11.25">
      <c r="F1386" s="40"/>
    </row>
    <row r="1387" ht="11.25">
      <c r="F1387" s="40"/>
    </row>
    <row r="1388" ht="11.25">
      <c r="F1388" s="40"/>
    </row>
    <row r="1389" ht="11.25">
      <c r="F1389" s="40"/>
    </row>
    <row r="1390" ht="11.25">
      <c r="F1390" s="40"/>
    </row>
    <row r="1391" ht="11.25">
      <c r="F1391" s="40"/>
    </row>
    <row r="1392" ht="11.25">
      <c r="F1392" s="40"/>
    </row>
    <row r="1393" ht="11.25">
      <c r="F1393" s="40"/>
    </row>
    <row r="1394" ht="11.25">
      <c r="F1394" s="40"/>
    </row>
    <row r="1395" ht="11.25">
      <c r="F1395" s="40"/>
    </row>
    <row r="1396" ht="11.25">
      <c r="F1396" s="40"/>
    </row>
    <row r="1397" ht="11.25">
      <c r="F1397" s="40"/>
    </row>
    <row r="1398" ht="11.25">
      <c r="F1398" s="40"/>
    </row>
    <row r="1399" ht="11.25">
      <c r="F1399" s="40"/>
    </row>
    <row r="1400" ht="11.25">
      <c r="F1400" s="40"/>
    </row>
    <row r="1401" ht="11.25">
      <c r="F1401" s="40"/>
    </row>
    <row r="1402" ht="11.25">
      <c r="F1402" s="40"/>
    </row>
    <row r="1403" ht="11.25">
      <c r="F1403" s="40"/>
    </row>
    <row r="1404" ht="11.25">
      <c r="F1404" s="40"/>
    </row>
    <row r="1405" ht="11.25">
      <c r="F1405" s="40"/>
    </row>
  </sheetData>
  <sheetProtection/>
  <mergeCells count="22">
    <mergeCell ref="C289:F289"/>
    <mergeCell ref="C290:F290"/>
    <mergeCell ref="C280:F280"/>
    <mergeCell ref="C281:F281"/>
    <mergeCell ref="C282:F282"/>
    <mergeCell ref="C283:F283"/>
    <mergeCell ref="A291:F291"/>
    <mergeCell ref="C292:F292"/>
    <mergeCell ref="C285:F285"/>
    <mergeCell ref="C286:F286"/>
    <mergeCell ref="C287:F287"/>
    <mergeCell ref="C288:F288"/>
    <mergeCell ref="C284:F284"/>
    <mergeCell ref="B244:E244"/>
    <mergeCell ref="A1:S1"/>
    <mergeCell ref="A274:E274"/>
    <mergeCell ref="B145:E145"/>
    <mergeCell ref="B194:E194"/>
    <mergeCell ref="B80:E80"/>
    <mergeCell ref="B4:E4"/>
    <mergeCell ref="C277:F277"/>
    <mergeCell ref="C279:F2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15">
      <selection activeCell="B136" sqref="B136"/>
    </sheetView>
  </sheetViews>
  <sheetFormatPr defaultColWidth="9.140625" defaultRowHeight="15"/>
  <sheetData>
    <row r="1" spans="3:9" ht="18">
      <c r="C1" s="126" t="s">
        <v>255</v>
      </c>
      <c r="I1" s="127" t="s">
        <v>256</v>
      </c>
    </row>
    <row r="2" spans="1:6" ht="15">
      <c r="A2" s="128" t="s">
        <v>181</v>
      </c>
      <c r="B2" s="129"/>
      <c r="C2" s="130" t="s">
        <v>182</v>
      </c>
      <c r="D2" s="131"/>
      <c r="E2" s="131"/>
      <c r="F2" s="131"/>
    </row>
    <row r="3" spans="1:6" ht="15.75">
      <c r="A3" s="132" t="s">
        <v>183</v>
      </c>
      <c r="B3" s="129"/>
      <c r="C3" s="131"/>
      <c r="D3" s="131"/>
      <c r="E3" s="131"/>
      <c r="F3" s="131"/>
    </row>
    <row r="4" spans="1:6" ht="18.75">
      <c r="A4" s="132"/>
      <c r="B4" s="133" t="s">
        <v>184</v>
      </c>
      <c r="C4" s="131"/>
      <c r="D4" s="131"/>
      <c r="E4" s="131"/>
      <c r="F4" s="131"/>
    </row>
    <row r="5" spans="1:6" ht="18.75">
      <c r="A5" s="132"/>
      <c r="B5" s="133" t="s">
        <v>185</v>
      </c>
      <c r="C5" s="131"/>
      <c r="D5" s="131"/>
      <c r="E5" s="131"/>
      <c r="F5" s="131"/>
    </row>
    <row r="6" spans="1:6" ht="15">
      <c r="A6" s="134" t="s">
        <v>186</v>
      </c>
      <c r="B6" s="135">
        <v>37810332</v>
      </c>
      <c r="C6" s="131"/>
      <c r="D6" s="136"/>
      <c r="E6" s="136" t="s">
        <v>265</v>
      </c>
      <c r="F6" s="137"/>
    </row>
    <row r="8" ht="15">
      <c r="A8" s="138" t="s">
        <v>187</v>
      </c>
    </row>
    <row r="9" spans="1:2" ht="15">
      <c r="A9" s="139" t="s">
        <v>188</v>
      </c>
      <c r="B9" s="140"/>
    </row>
    <row r="10" spans="1:2" ht="15">
      <c r="A10" s="139" t="s">
        <v>189</v>
      </c>
      <c r="B10" s="140"/>
    </row>
    <row r="11" spans="1:2" ht="15">
      <c r="A11" s="139" t="s">
        <v>257</v>
      </c>
      <c r="B11" s="140"/>
    </row>
    <row r="12" spans="1:2" ht="15">
      <c r="A12" s="139" t="s">
        <v>272</v>
      </c>
      <c r="B12" s="140"/>
    </row>
    <row r="13" spans="1:2" ht="15">
      <c r="A13" s="139" t="s">
        <v>258</v>
      </c>
      <c r="B13" s="140"/>
    </row>
    <row r="14" spans="1:2" ht="15">
      <c r="A14" s="139" t="s">
        <v>277</v>
      </c>
      <c r="B14" s="140"/>
    </row>
    <row r="15" spans="1:2" ht="15">
      <c r="A15" s="140" t="s">
        <v>190</v>
      </c>
      <c r="B15" s="140"/>
    </row>
    <row r="16" spans="1:2" ht="15">
      <c r="A16" s="139" t="s">
        <v>260</v>
      </c>
      <c r="B16" s="140"/>
    </row>
    <row r="17" spans="1:2" ht="15">
      <c r="A17" s="139" t="s">
        <v>259</v>
      </c>
      <c r="B17" s="140"/>
    </row>
    <row r="18" spans="1:2" ht="15">
      <c r="A18" s="139" t="s">
        <v>191</v>
      </c>
      <c r="B18" s="140"/>
    </row>
    <row r="19" spans="1:2" ht="15">
      <c r="A19" s="139" t="s">
        <v>261</v>
      </c>
      <c r="B19" s="140"/>
    </row>
    <row r="20" spans="1:2" ht="15">
      <c r="A20" s="139" t="s">
        <v>262</v>
      </c>
      <c r="B20" s="140"/>
    </row>
    <row r="21" spans="1:2" ht="15">
      <c r="A21" s="140" t="s">
        <v>264</v>
      </c>
      <c r="B21" s="140"/>
    </row>
    <row r="22" spans="1:2" ht="15">
      <c r="A22" s="139" t="s">
        <v>263</v>
      </c>
      <c r="B22" s="140"/>
    </row>
    <row r="23" spans="1:2" ht="15">
      <c r="A23" s="139" t="s">
        <v>192</v>
      </c>
      <c r="B23" s="140"/>
    </row>
    <row r="24" spans="1:2" ht="15">
      <c r="A24" s="139" t="s">
        <v>193</v>
      </c>
      <c r="B24" s="140"/>
    </row>
    <row r="25" spans="1:2" ht="15">
      <c r="A25" s="139" t="s">
        <v>194</v>
      </c>
      <c r="B25" s="140"/>
    </row>
    <row r="26" spans="1:2" ht="15">
      <c r="A26" s="139" t="s">
        <v>195</v>
      </c>
      <c r="B26" s="140"/>
    </row>
    <row r="27" spans="1:2" ht="15">
      <c r="A27" s="139" t="s">
        <v>196</v>
      </c>
      <c r="B27" s="140"/>
    </row>
    <row r="28" spans="1:2" ht="15">
      <c r="A28" s="139" t="s">
        <v>197</v>
      </c>
      <c r="B28" s="140"/>
    </row>
    <row r="29" spans="1:2" ht="15">
      <c r="A29" s="140" t="s">
        <v>198</v>
      </c>
      <c r="B29" s="140"/>
    </row>
    <row r="30" spans="1:2" ht="15">
      <c r="A30" s="139" t="s">
        <v>199</v>
      </c>
      <c r="B30" s="140"/>
    </row>
    <row r="31" spans="1:2" ht="15">
      <c r="A31" s="139" t="s">
        <v>200</v>
      </c>
      <c r="B31" s="140"/>
    </row>
    <row r="32" spans="1:2" ht="15">
      <c r="A32" s="140" t="s">
        <v>201</v>
      </c>
      <c r="B32" s="140"/>
    </row>
    <row r="33" spans="1:2" ht="15">
      <c r="A33" s="140" t="s">
        <v>202</v>
      </c>
      <c r="B33" s="140"/>
    </row>
    <row r="34" spans="1:2" ht="15">
      <c r="A34" s="139" t="s">
        <v>203</v>
      </c>
      <c r="B34" s="140"/>
    </row>
    <row r="35" spans="1:2" ht="15">
      <c r="A35" s="140" t="s">
        <v>204</v>
      </c>
      <c r="B35" s="140"/>
    </row>
    <row r="36" spans="1:2" ht="15">
      <c r="A36" s="140" t="s">
        <v>205</v>
      </c>
      <c r="B36" s="140"/>
    </row>
    <row r="37" spans="1:2" ht="15">
      <c r="A37" s="140" t="s">
        <v>206</v>
      </c>
      <c r="B37" s="140"/>
    </row>
    <row r="38" spans="1:2" ht="15">
      <c r="A38" s="140" t="s">
        <v>207</v>
      </c>
      <c r="B38" s="140"/>
    </row>
    <row r="39" spans="1:2" ht="15">
      <c r="A39" s="139" t="s">
        <v>208</v>
      </c>
      <c r="B39" s="140"/>
    </row>
    <row r="40" spans="1:2" ht="15">
      <c r="A40" s="139" t="s">
        <v>209</v>
      </c>
      <c r="B40" s="140"/>
    </row>
    <row r="41" spans="1:2" ht="15">
      <c r="A41" s="139" t="s">
        <v>210</v>
      </c>
      <c r="B41" s="140"/>
    </row>
    <row r="42" spans="1:2" ht="15">
      <c r="A42" s="139" t="s">
        <v>211</v>
      </c>
      <c r="B42" s="140"/>
    </row>
    <row r="44" ht="15">
      <c r="A44" s="138" t="s">
        <v>212</v>
      </c>
    </row>
    <row r="45" ht="15">
      <c r="A45" s="141" t="s">
        <v>213</v>
      </c>
    </row>
    <row r="46" spans="1:2" ht="15">
      <c r="A46" s="141" t="s">
        <v>189</v>
      </c>
      <c r="B46" s="140"/>
    </row>
    <row r="47" spans="1:2" ht="15">
      <c r="A47" s="141" t="s">
        <v>257</v>
      </c>
      <c r="B47" s="140"/>
    </row>
    <row r="48" spans="1:2" ht="15">
      <c r="A48" s="141" t="s">
        <v>272</v>
      </c>
      <c r="B48" s="140"/>
    </row>
    <row r="49" spans="1:2" ht="15">
      <c r="A49" s="141" t="s">
        <v>266</v>
      </c>
      <c r="B49" s="140"/>
    </row>
    <row r="50" ht="15">
      <c r="A50" s="142" t="s">
        <v>190</v>
      </c>
    </row>
    <row r="51" ht="15">
      <c r="A51" s="141" t="s">
        <v>214</v>
      </c>
    </row>
    <row r="52" ht="15">
      <c r="A52" s="141" t="s">
        <v>215</v>
      </c>
    </row>
    <row r="53" ht="15">
      <c r="A53" s="141" t="s">
        <v>216</v>
      </c>
    </row>
    <row r="54" ht="15">
      <c r="A54" s="141" t="s">
        <v>217</v>
      </c>
    </row>
    <row r="55" ht="15">
      <c r="A55" s="141" t="s">
        <v>192</v>
      </c>
    </row>
    <row r="56" ht="15">
      <c r="A56" s="141" t="s">
        <v>218</v>
      </c>
    </row>
    <row r="57" ht="15">
      <c r="A57" s="141" t="s">
        <v>219</v>
      </c>
    </row>
    <row r="58" ht="15">
      <c r="A58" s="141" t="s">
        <v>220</v>
      </c>
    </row>
    <row r="59" ht="15">
      <c r="A59" s="141" t="s">
        <v>221</v>
      </c>
    </row>
    <row r="60" ht="15">
      <c r="A60" s="143" t="s">
        <v>202</v>
      </c>
    </row>
    <row r="61" ht="15">
      <c r="A61" s="143" t="s">
        <v>222</v>
      </c>
    </row>
    <row r="62" ht="15">
      <c r="A62" s="141" t="s">
        <v>223</v>
      </c>
    </row>
    <row r="63" ht="15">
      <c r="A63" s="141" t="s">
        <v>224</v>
      </c>
    </row>
    <row r="64" ht="15">
      <c r="A64" s="141" t="s">
        <v>225</v>
      </c>
    </row>
    <row r="65" ht="15">
      <c r="A65" s="141" t="s">
        <v>226</v>
      </c>
    </row>
    <row r="66" ht="15">
      <c r="A66" s="141" t="s">
        <v>227</v>
      </c>
    </row>
    <row r="67" ht="15">
      <c r="A67" s="141" t="s">
        <v>209</v>
      </c>
    </row>
    <row r="68" ht="15">
      <c r="A68" s="141" t="s">
        <v>210</v>
      </c>
    </row>
    <row r="69" ht="15">
      <c r="A69" s="141" t="s">
        <v>211</v>
      </c>
    </row>
    <row r="70" ht="15">
      <c r="A70" s="141" t="s">
        <v>228</v>
      </c>
    </row>
    <row r="71" ht="15">
      <c r="A71" s="139"/>
    </row>
    <row r="72" ht="15">
      <c r="A72" s="138" t="s">
        <v>229</v>
      </c>
    </row>
    <row r="73" ht="15">
      <c r="A73" s="141" t="s">
        <v>188</v>
      </c>
    </row>
    <row r="74" spans="1:2" ht="15">
      <c r="A74" s="141" t="s">
        <v>189</v>
      </c>
      <c r="B74" s="140"/>
    </row>
    <row r="75" spans="1:2" ht="15">
      <c r="A75" s="141" t="s">
        <v>257</v>
      </c>
      <c r="B75" s="140"/>
    </row>
    <row r="76" spans="1:2" ht="15">
      <c r="A76" s="141" t="s">
        <v>272</v>
      </c>
      <c r="B76" s="140"/>
    </row>
    <row r="77" spans="1:2" ht="15">
      <c r="A77" s="141" t="s">
        <v>266</v>
      </c>
      <c r="B77" s="140"/>
    </row>
    <row r="78" ht="15">
      <c r="A78" s="143" t="s">
        <v>190</v>
      </c>
    </row>
    <row r="79" ht="15">
      <c r="A79" s="143" t="s">
        <v>230</v>
      </c>
    </row>
    <row r="80" ht="15">
      <c r="A80" s="141" t="s">
        <v>231</v>
      </c>
    </row>
    <row r="81" ht="15">
      <c r="A81" s="141" t="s">
        <v>232</v>
      </c>
    </row>
    <row r="82" ht="15">
      <c r="A82" s="141" t="s">
        <v>278</v>
      </c>
    </row>
    <row r="83" ht="15">
      <c r="A83" s="141" t="s">
        <v>233</v>
      </c>
    </row>
    <row r="84" ht="15">
      <c r="A84" s="141" t="s">
        <v>192</v>
      </c>
    </row>
    <row r="85" ht="15">
      <c r="A85" s="141" t="s">
        <v>234</v>
      </c>
    </row>
    <row r="86" ht="15">
      <c r="A86" s="141" t="s">
        <v>235</v>
      </c>
    </row>
    <row r="87" ht="15">
      <c r="A87" s="141" t="s">
        <v>236</v>
      </c>
    </row>
    <row r="88" ht="15">
      <c r="A88" s="141" t="s">
        <v>225</v>
      </c>
    </row>
    <row r="89" ht="15">
      <c r="A89" s="141" t="s">
        <v>237</v>
      </c>
    </row>
    <row r="90" ht="15">
      <c r="A90" s="141" t="s">
        <v>238</v>
      </c>
    </row>
    <row r="91" ht="15">
      <c r="A91" s="141" t="s">
        <v>209</v>
      </c>
    </row>
    <row r="92" ht="15">
      <c r="A92" s="141" t="s">
        <v>210</v>
      </c>
    </row>
    <row r="93" ht="15">
      <c r="A93" s="141" t="s">
        <v>228</v>
      </c>
    </row>
    <row r="94" ht="15">
      <c r="A94" s="141" t="s">
        <v>239</v>
      </c>
    </row>
    <row r="96" ht="15">
      <c r="A96" s="138" t="s">
        <v>240</v>
      </c>
    </row>
    <row r="97" ht="15">
      <c r="A97" s="141" t="s">
        <v>188</v>
      </c>
    </row>
    <row r="98" spans="1:2" ht="15">
      <c r="A98" s="141" t="s">
        <v>189</v>
      </c>
      <c r="B98" s="140"/>
    </row>
    <row r="99" spans="1:2" ht="15">
      <c r="A99" s="141" t="s">
        <v>257</v>
      </c>
      <c r="B99" s="140"/>
    </row>
    <row r="100" spans="1:2" ht="15">
      <c r="A100" s="141" t="s">
        <v>272</v>
      </c>
      <c r="B100" s="140"/>
    </row>
    <row r="101" spans="1:2" ht="15">
      <c r="A101" s="141" t="s">
        <v>267</v>
      </c>
      <c r="B101" s="140"/>
    </row>
    <row r="102" ht="15">
      <c r="A102" s="143" t="s">
        <v>190</v>
      </c>
    </row>
    <row r="103" ht="15">
      <c r="A103" s="141" t="s">
        <v>241</v>
      </c>
    </row>
    <row r="104" ht="15">
      <c r="A104" s="141" t="s">
        <v>242</v>
      </c>
    </row>
    <row r="105" ht="15">
      <c r="A105" s="141" t="s">
        <v>279</v>
      </c>
    </row>
    <row r="106" ht="15">
      <c r="A106" s="141" t="s">
        <v>268</v>
      </c>
    </row>
    <row r="107" ht="15">
      <c r="A107" s="141" t="s">
        <v>243</v>
      </c>
    </row>
    <row r="108" ht="15">
      <c r="A108" s="141" t="s">
        <v>234</v>
      </c>
    </row>
    <row r="109" ht="15">
      <c r="A109" s="141" t="s">
        <v>235</v>
      </c>
    </row>
    <row r="110" ht="15">
      <c r="A110" s="141" t="s">
        <v>223</v>
      </c>
    </row>
    <row r="111" ht="15">
      <c r="A111" s="141" t="s">
        <v>225</v>
      </c>
    </row>
    <row r="112" ht="15">
      <c r="A112" s="141" t="s">
        <v>237</v>
      </c>
    </row>
    <row r="113" ht="15">
      <c r="A113" s="143" t="s">
        <v>244</v>
      </c>
    </row>
    <row r="114" ht="15">
      <c r="A114" s="141" t="s">
        <v>245</v>
      </c>
    </row>
    <row r="115" ht="15">
      <c r="A115" s="141" t="s">
        <v>209</v>
      </c>
    </row>
    <row r="116" ht="15">
      <c r="A116" s="141" t="s">
        <v>210</v>
      </c>
    </row>
    <row r="117" ht="15">
      <c r="A117" s="141" t="s">
        <v>228</v>
      </c>
    </row>
    <row r="118" ht="12.75" customHeight="1">
      <c r="A118" s="141" t="s">
        <v>269</v>
      </c>
    </row>
    <row r="119" ht="15">
      <c r="A119" s="141" t="s">
        <v>239</v>
      </c>
    </row>
    <row r="120" ht="15">
      <c r="A120" s="139"/>
    </row>
    <row r="121" ht="15">
      <c r="A121" s="139"/>
    </row>
    <row r="122" ht="15">
      <c r="A122" s="138" t="s">
        <v>246</v>
      </c>
    </row>
    <row r="123" ht="15">
      <c r="A123" s="141" t="s">
        <v>188</v>
      </c>
    </row>
    <row r="124" ht="15">
      <c r="A124" s="141" t="s">
        <v>271</v>
      </c>
    </row>
    <row r="125" ht="15">
      <c r="A125" s="141" t="s">
        <v>270</v>
      </c>
    </row>
    <row r="126" ht="15">
      <c r="A126" s="143" t="s">
        <v>190</v>
      </c>
    </row>
    <row r="127" ht="15">
      <c r="A127" s="141" t="s">
        <v>247</v>
      </c>
    </row>
    <row r="128" ht="15">
      <c r="A128" s="141" t="s">
        <v>248</v>
      </c>
    </row>
    <row r="134" spans="1:10" ht="15">
      <c r="A134" s="142" t="s">
        <v>249</v>
      </c>
      <c r="B134" s="142" t="s">
        <v>250</v>
      </c>
      <c r="C134" s="142"/>
      <c r="D134" s="142"/>
      <c r="E134" s="142"/>
      <c r="F134" s="142"/>
      <c r="G134" s="142" t="s">
        <v>251</v>
      </c>
      <c r="H134" s="142"/>
      <c r="I134" s="142"/>
      <c r="J134" s="142"/>
    </row>
    <row r="135" spans="1:10" ht="15">
      <c r="A135" s="142" t="s">
        <v>252</v>
      </c>
      <c r="B135" s="217">
        <v>43066</v>
      </c>
      <c r="C135" s="217"/>
      <c r="D135" s="142"/>
      <c r="E135" s="142"/>
      <c r="F135" s="142"/>
      <c r="G135" s="142" t="s">
        <v>253</v>
      </c>
      <c r="H135" s="142"/>
      <c r="I135" s="142"/>
      <c r="J135" s="142"/>
    </row>
    <row r="136" spans="1:10" ht="15">
      <c r="A136" s="142"/>
      <c r="B136" s="142"/>
      <c r="C136" s="142"/>
      <c r="D136" s="142"/>
      <c r="E136" s="142"/>
      <c r="F136" s="142"/>
      <c r="G136" s="144" t="s">
        <v>254</v>
      </c>
      <c r="H136" s="142"/>
      <c r="I136" s="142"/>
      <c r="J136" s="142"/>
    </row>
  </sheetData>
  <sheetProtection/>
  <mergeCells count="1">
    <mergeCell ref="B135:C1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7"/>
  <sheetViews>
    <sheetView workbookViewId="0" topLeftCell="A1">
      <selection activeCell="C16" sqref="C16"/>
    </sheetView>
  </sheetViews>
  <sheetFormatPr defaultColWidth="9.140625" defaultRowHeight="15" outlineLevelCol="1"/>
  <cols>
    <col min="1" max="1" width="3.8515625" style="1" customWidth="1"/>
    <col min="2" max="2" width="7.8515625" style="1" customWidth="1" outlineLevel="1"/>
    <col min="3" max="3" width="6.7109375" style="1" customWidth="1" outlineLevel="1"/>
    <col min="4" max="4" width="5.28125" style="1" customWidth="1"/>
    <col min="5" max="5" width="16.7109375" style="1" customWidth="1"/>
    <col min="6" max="6" width="8.57421875" style="23" customWidth="1"/>
    <col min="7" max="7" width="8.8515625" style="1" customWidth="1"/>
    <col min="8" max="8" width="8.421875" style="1" customWidth="1"/>
    <col min="9" max="9" width="8.28125" style="1" customWidth="1"/>
    <col min="10" max="10" width="9.00390625" style="96" customWidth="1"/>
    <col min="11" max="11" width="7.7109375" style="1" customWidth="1"/>
    <col min="12" max="12" width="8.57421875" style="1" customWidth="1"/>
    <col min="13" max="13" width="7.421875" style="1" customWidth="1" outlineLevel="1"/>
    <col min="14" max="14" width="7.57421875" style="1" customWidth="1" outlineLevel="1"/>
    <col min="15" max="15" width="6.8515625" style="1" customWidth="1" outlineLevel="1"/>
    <col min="16" max="16" width="7.421875" style="1" customWidth="1"/>
    <col min="17" max="17" width="6.28125" style="1" customWidth="1"/>
    <col min="18" max="18" width="6.421875" style="1" customWidth="1"/>
    <col min="19" max="19" width="6.57421875" style="1" customWidth="1"/>
    <col min="20" max="16384" width="9.140625" style="1" customWidth="1"/>
  </cols>
  <sheetData>
    <row r="1" spans="1:19" ht="23.25" customHeight="1" thickBot="1">
      <c r="A1" s="189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1"/>
    </row>
    <row r="2" ht="18" customHeight="1" thickBot="1">
      <c r="F2" s="40"/>
    </row>
    <row r="3" spans="1:19" ht="30" customHeight="1" thickBot="1">
      <c r="A3" s="166"/>
      <c r="B3" s="167"/>
      <c r="C3" s="167"/>
      <c r="D3" s="167"/>
      <c r="E3" s="168"/>
      <c r="F3" s="59" t="s">
        <v>137</v>
      </c>
      <c r="G3" s="60" t="s">
        <v>147</v>
      </c>
      <c r="H3" s="60" t="s">
        <v>104</v>
      </c>
      <c r="I3" s="60" t="s">
        <v>144</v>
      </c>
      <c r="J3" s="97" t="s">
        <v>132</v>
      </c>
      <c r="K3" s="60" t="s">
        <v>138</v>
      </c>
      <c r="L3" s="60" t="s">
        <v>143</v>
      </c>
      <c r="M3" s="44" t="s">
        <v>137</v>
      </c>
      <c r="N3" s="41" t="s">
        <v>147</v>
      </c>
      <c r="O3" s="109" t="s">
        <v>104</v>
      </c>
      <c r="P3" s="41" t="s">
        <v>148</v>
      </c>
      <c r="Q3" s="41" t="s">
        <v>132</v>
      </c>
      <c r="R3" s="59" t="s">
        <v>138</v>
      </c>
      <c r="S3" s="6" t="s">
        <v>143</v>
      </c>
    </row>
    <row r="4" spans="1:19" ht="14.25" customHeight="1">
      <c r="A4" s="7">
        <v>1</v>
      </c>
      <c r="B4" s="195" t="s">
        <v>127</v>
      </c>
      <c r="C4" s="196"/>
      <c r="D4" s="196"/>
      <c r="E4" s="197"/>
      <c r="F4" s="84">
        <f>F5+F6+F7</f>
        <v>120293</v>
      </c>
      <c r="G4" s="85">
        <f>G5+G6+G7</f>
        <v>142307</v>
      </c>
      <c r="H4" s="85">
        <f>H5+H6+H7+H8</f>
        <v>137848</v>
      </c>
      <c r="I4" s="85">
        <f>I5+I6+I7</f>
        <v>157914</v>
      </c>
      <c r="J4" s="98">
        <f>J5+J6+J7</f>
        <v>205053</v>
      </c>
      <c r="K4" s="85">
        <f>K5+K6+K7+K8</f>
        <v>217356.18</v>
      </c>
      <c r="L4" s="86">
        <f>L5+L6+L7+L8</f>
        <v>230397.22280000005</v>
      </c>
      <c r="M4" s="82">
        <f>M5+M6+M7+M8</f>
        <v>0</v>
      </c>
      <c r="N4" s="82">
        <v>0</v>
      </c>
      <c r="O4" s="82">
        <f>O5+O6+O7+O8</f>
        <v>0</v>
      </c>
      <c r="P4" s="82">
        <f>P5+P6+P7+P8</f>
        <v>0</v>
      </c>
      <c r="Q4" s="82">
        <f>Q5+Q6+Q7+Q8</f>
        <v>0</v>
      </c>
      <c r="R4" s="88">
        <v>0</v>
      </c>
      <c r="S4" s="83">
        <f>S5+S6+S7+S8</f>
        <v>0</v>
      </c>
    </row>
    <row r="5" spans="1:19" ht="45.75" customHeight="1">
      <c r="A5" s="5">
        <v>2</v>
      </c>
      <c r="B5" s="65"/>
      <c r="C5" s="69" t="s">
        <v>26</v>
      </c>
      <c r="D5" s="65">
        <v>610</v>
      </c>
      <c r="E5" s="66" t="s">
        <v>47</v>
      </c>
      <c r="F5" s="53">
        <v>71224</v>
      </c>
      <c r="G5" s="67">
        <v>85080</v>
      </c>
      <c r="H5" s="67">
        <v>84089</v>
      </c>
      <c r="I5" s="67">
        <v>93514</v>
      </c>
      <c r="J5" s="99">
        <v>127005</v>
      </c>
      <c r="K5" s="67">
        <f>J5*1.06</f>
        <v>134625.30000000002</v>
      </c>
      <c r="L5" s="68">
        <f>K5*1.06</f>
        <v>142702.81800000003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67">
        <v>0</v>
      </c>
      <c r="S5" s="68">
        <v>0</v>
      </c>
    </row>
    <row r="6" spans="1:19" ht="31.5">
      <c r="A6" s="5">
        <v>14</v>
      </c>
      <c r="B6" s="69"/>
      <c r="C6" s="69" t="s">
        <v>26</v>
      </c>
      <c r="D6" s="70">
        <v>620</v>
      </c>
      <c r="E6" s="56" t="s">
        <v>48</v>
      </c>
      <c r="F6" s="71">
        <v>25797</v>
      </c>
      <c r="G6" s="72">
        <v>29323</v>
      </c>
      <c r="H6" s="72">
        <v>29969</v>
      </c>
      <c r="I6" s="72">
        <v>32350</v>
      </c>
      <c r="J6" s="101">
        <v>45068</v>
      </c>
      <c r="K6" s="67">
        <f>J6*1.06</f>
        <v>47772.08</v>
      </c>
      <c r="L6" s="68">
        <f>K6*1.06</f>
        <v>50638.404800000004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2">
        <v>0</v>
      </c>
      <c r="S6" s="73">
        <v>0</v>
      </c>
    </row>
    <row r="7" spans="1:19" ht="12" thickBot="1">
      <c r="A7" s="5">
        <v>33</v>
      </c>
      <c r="B7" s="69"/>
      <c r="C7" s="69" t="s">
        <v>26</v>
      </c>
      <c r="D7" s="75">
        <v>630</v>
      </c>
      <c r="E7" s="56" t="s">
        <v>49</v>
      </c>
      <c r="F7" s="71">
        <v>23272</v>
      </c>
      <c r="G7" s="72">
        <v>27904</v>
      </c>
      <c r="H7" s="72">
        <v>23790</v>
      </c>
      <c r="I7" s="72">
        <v>32050</v>
      </c>
      <c r="J7" s="101">
        <v>32980</v>
      </c>
      <c r="K7" s="67">
        <f>J7*1.06</f>
        <v>34958.8</v>
      </c>
      <c r="L7" s="68">
        <v>37056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2">
        <v>0</v>
      </c>
      <c r="S7" s="73">
        <v>0</v>
      </c>
    </row>
    <row r="8" spans="1:19" ht="21.75" thickBot="1">
      <c r="A8" s="5">
        <v>75</v>
      </c>
      <c r="B8" s="169"/>
      <c r="C8" s="169" t="s">
        <v>26</v>
      </c>
      <c r="D8" s="172">
        <v>710</v>
      </c>
      <c r="E8" s="173" t="s">
        <v>50</v>
      </c>
      <c r="F8" s="36">
        <v>0</v>
      </c>
      <c r="G8" s="91">
        <v>0</v>
      </c>
      <c r="H8" s="91">
        <v>0</v>
      </c>
      <c r="I8" s="91">
        <v>0</v>
      </c>
      <c r="J8" s="101">
        <v>0</v>
      </c>
      <c r="K8" s="91">
        <v>0</v>
      </c>
      <c r="L8" s="37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91">
        <v>0</v>
      </c>
      <c r="S8" s="37">
        <v>0</v>
      </c>
    </row>
    <row r="9" spans="1:19" ht="14.25" customHeight="1">
      <c r="A9" s="5">
        <v>77</v>
      </c>
      <c r="B9" s="195" t="s">
        <v>128</v>
      </c>
      <c r="C9" s="196"/>
      <c r="D9" s="196"/>
      <c r="E9" s="198"/>
      <c r="F9" s="87">
        <f>F10+F11+F12</f>
        <v>238360</v>
      </c>
      <c r="G9" s="87">
        <f>G10+G11+G12</f>
        <v>258618</v>
      </c>
      <c r="H9" s="87">
        <f>H10+H11+H12</f>
        <v>259941</v>
      </c>
      <c r="I9" s="87">
        <f>I10+I11+I12</f>
        <v>266289</v>
      </c>
      <c r="J9" s="103">
        <f>J10+J11+J12</f>
        <v>289059</v>
      </c>
      <c r="K9" s="87">
        <f>K10+K11+K12+K13</f>
        <v>306401.58</v>
      </c>
      <c r="L9" s="87">
        <f>L10+L11+L12+L13</f>
        <v>324785.9748</v>
      </c>
      <c r="M9" s="87">
        <f>M10+M11+M12+M13</f>
        <v>0</v>
      </c>
      <c r="N9" s="87">
        <v>0</v>
      </c>
      <c r="O9" s="87">
        <f>O10+O11+O12+O13</f>
        <v>0</v>
      </c>
      <c r="P9" s="87">
        <f>P10+P11+P12+P13</f>
        <v>0</v>
      </c>
      <c r="Q9" s="87">
        <f>Q10+Q11+Q12+Q13</f>
        <v>0</v>
      </c>
      <c r="R9" s="87">
        <v>0</v>
      </c>
      <c r="S9" s="87">
        <f>S10+S11+S12+S13</f>
        <v>0</v>
      </c>
    </row>
    <row r="10" spans="1:19" ht="29.25" customHeight="1">
      <c r="A10" s="5">
        <v>78</v>
      </c>
      <c r="B10" s="65"/>
      <c r="C10" s="69" t="s">
        <v>43</v>
      </c>
      <c r="D10" s="65">
        <v>610</v>
      </c>
      <c r="E10" s="66" t="s">
        <v>47</v>
      </c>
      <c r="F10" s="53">
        <v>153464</v>
      </c>
      <c r="G10" s="67">
        <v>163424</v>
      </c>
      <c r="H10" s="67">
        <v>166760</v>
      </c>
      <c r="I10" s="67">
        <v>168120</v>
      </c>
      <c r="J10" s="99">
        <v>183450</v>
      </c>
      <c r="K10" s="67">
        <f>J10*1.06</f>
        <v>194457</v>
      </c>
      <c r="L10" s="68">
        <f>K10*1.06</f>
        <v>206124.42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67">
        <v>0</v>
      </c>
      <c r="S10" s="68">
        <v>0</v>
      </c>
    </row>
    <row r="11" spans="1:19" ht="25.5" customHeight="1">
      <c r="A11" s="5">
        <v>85</v>
      </c>
      <c r="B11" s="69"/>
      <c r="C11" s="69" t="s">
        <v>43</v>
      </c>
      <c r="D11" s="70">
        <v>620</v>
      </c>
      <c r="E11" s="56" t="s">
        <v>48</v>
      </c>
      <c r="F11" s="71">
        <v>56947</v>
      </c>
      <c r="G11" s="72">
        <v>60033</v>
      </c>
      <c r="H11" s="72">
        <v>60683</v>
      </c>
      <c r="I11" s="72">
        <v>61162</v>
      </c>
      <c r="J11" s="101">
        <v>67166</v>
      </c>
      <c r="K11" s="67">
        <v>71195</v>
      </c>
      <c r="L11" s="68">
        <v>75467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2">
        <v>0</v>
      </c>
      <c r="S11" s="73">
        <v>0</v>
      </c>
    </row>
    <row r="12" spans="1:19" ht="16.5" customHeight="1" thickBot="1">
      <c r="A12" s="5">
        <v>95</v>
      </c>
      <c r="B12" s="77"/>
      <c r="C12" s="69" t="s">
        <v>43</v>
      </c>
      <c r="D12" s="75">
        <v>630</v>
      </c>
      <c r="E12" s="56" t="s">
        <v>49</v>
      </c>
      <c r="F12" s="74">
        <v>27949</v>
      </c>
      <c r="G12" s="74">
        <v>35161</v>
      </c>
      <c r="H12" s="74">
        <v>32498</v>
      </c>
      <c r="I12" s="74">
        <v>37007</v>
      </c>
      <c r="J12" s="104">
        <v>38443</v>
      </c>
      <c r="K12" s="67">
        <f>J12*1.06</f>
        <v>40749.58</v>
      </c>
      <c r="L12" s="68">
        <f>K12*1.06</f>
        <v>43194.554800000005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23.25" customHeight="1" thickBot="1">
      <c r="A13" s="5">
        <v>139</v>
      </c>
      <c r="B13" s="169"/>
      <c r="C13" s="169" t="s">
        <v>43</v>
      </c>
      <c r="D13" s="170">
        <v>710</v>
      </c>
      <c r="E13" s="171"/>
      <c r="F13" s="36"/>
      <c r="G13" s="91">
        <v>0</v>
      </c>
      <c r="H13" s="91">
        <v>0</v>
      </c>
      <c r="I13" s="91">
        <v>0</v>
      </c>
      <c r="J13" s="101">
        <v>0</v>
      </c>
      <c r="K13" s="91">
        <v>0</v>
      </c>
      <c r="L13" s="37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91">
        <v>0</v>
      </c>
      <c r="S13" s="37">
        <v>0</v>
      </c>
    </row>
    <row r="14" spans="1:19" ht="14.25" customHeight="1">
      <c r="A14" s="5">
        <v>141</v>
      </c>
      <c r="B14" s="195" t="s">
        <v>129</v>
      </c>
      <c r="C14" s="196"/>
      <c r="D14" s="196"/>
      <c r="E14" s="197"/>
      <c r="F14" s="84">
        <f aca="true" t="shared" si="0" ref="F14:Q14">F15+F16+F17</f>
        <v>22965</v>
      </c>
      <c r="G14" s="85">
        <f t="shared" si="0"/>
        <v>27548</v>
      </c>
      <c r="H14" s="85">
        <f t="shared" si="0"/>
        <v>26105</v>
      </c>
      <c r="I14" s="85">
        <f t="shared" si="0"/>
        <v>26320</v>
      </c>
      <c r="J14" s="98">
        <f t="shared" si="0"/>
        <v>29291</v>
      </c>
      <c r="K14" s="85">
        <f t="shared" si="0"/>
        <v>31048.460000000006</v>
      </c>
      <c r="L14" s="86">
        <f t="shared" si="0"/>
        <v>32911.367600000005</v>
      </c>
      <c r="M14" s="84">
        <f t="shared" si="0"/>
        <v>0</v>
      </c>
      <c r="N14" s="84">
        <f t="shared" si="0"/>
        <v>2381</v>
      </c>
      <c r="O14" s="84">
        <f t="shared" si="0"/>
        <v>0</v>
      </c>
      <c r="P14" s="84">
        <f t="shared" si="0"/>
        <v>0</v>
      </c>
      <c r="Q14" s="84">
        <f t="shared" si="0"/>
        <v>0</v>
      </c>
      <c r="R14" s="85">
        <v>0</v>
      </c>
      <c r="S14" s="86">
        <f>S15+S16+S17</f>
        <v>0</v>
      </c>
    </row>
    <row r="15" spans="1:19" ht="43.5" customHeight="1">
      <c r="A15" s="5">
        <v>142</v>
      </c>
      <c r="B15" s="65"/>
      <c r="C15" s="69" t="s">
        <v>119</v>
      </c>
      <c r="D15" s="65">
        <v>610</v>
      </c>
      <c r="E15" s="66" t="s">
        <v>47</v>
      </c>
      <c r="F15" s="53">
        <v>12265</v>
      </c>
      <c r="G15" s="67">
        <v>11654</v>
      </c>
      <c r="H15" s="67">
        <v>12975</v>
      </c>
      <c r="I15" s="67">
        <v>12975</v>
      </c>
      <c r="J15" s="99">
        <v>14591</v>
      </c>
      <c r="K15" s="67">
        <f aca="true" t="shared" si="1" ref="K15:L17">J15*1.06</f>
        <v>15466.460000000001</v>
      </c>
      <c r="L15" s="68">
        <f t="shared" si="1"/>
        <v>16394.447600000003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67">
        <v>0</v>
      </c>
      <c r="S15" s="68">
        <v>0</v>
      </c>
    </row>
    <row r="16" spans="1:19" ht="31.5">
      <c r="A16" s="5">
        <v>149</v>
      </c>
      <c r="B16" s="77"/>
      <c r="C16" s="69" t="s">
        <v>119</v>
      </c>
      <c r="D16" s="70">
        <v>620</v>
      </c>
      <c r="E16" s="56" t="s">
        <v>48</v>
      </c>
      <c r="F16" s="71">
        <v>3961</v>
      </c>
      <c r="G16" s="72">
        <v>4080</v>
      </c>
      <c r="H16" s="72">
        <v>4650</v>
      </c>
      <c r="I16" s="72">
        <v>4650</v>
      </c>
      <c r="J16" s="101">
        <v>5220</v>
      </c>
      <c r="K16" s="67">
        <f t="shared" si="1"/>
        <v>5533.200000000001</v>
      </c>
      <c r="L16" s="68">
        <f t="shared" si="1"/>
        <v>5865.192000000001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2">
        <v>0</v>
      </c>
      <c r="S16" s="73">
        <v>0</v>
      </c>
    </row>
    <row r="17" spans="1:19" ht="20.25" customHeight="1" thickBot="1">
      <c r="A17" s="5">
        <v>159</v>
      </c>
      <c r="B17" s="69"/>
      <c r="C17" s="69" t="s">
        <v>119</v>
      </c>
      <c r="D17" s="75">
        <v>630</v>
      </c>
      <c r="E17" s="56" t="s">
        <v>49</v>
      </c>
      <c r="F17" s="71">
        <v>6739</v>
      </c>
      <c r="G17" s="72">
        <v>11814</v>
      </c>
      <c r="H17" s="72">
        <v>8480</v>
      </c>
      <c r="I17" s="72">
        <v>8695</v>
      </c>
      <c r="J17" s="101">
        <v>9480</v>
      </c>
      <c r="K17" s="67">
        <f t="shared" si="1"/>
        <v>10048.800000000001</v>
      </c>
      <c r="L17" s="68">
        <f t="shared" si="1"/>
        <v>10651.728000000001</v>
      </c>
      <c r="M17" s="71">
        <v>0</v>
      </c>
      <c r="N17" s="71">
        <v>2381</v>
      </c>
      <c r="O17" s="71">
        <v>0</v>
      </c>
      <c r="P17" s="71">
        <v>0</v>
      </c>
      <c r="Q17" s="71">
        <v>0</v>
      </c>
      <c r="R17" s="72">
        <v>0</v>
      </c>
      <c r="S17" s="73">
        <v>0</v>
      </c>
    </row>
    <row r="18" spans="1:19" ht="14.25" customHeight="1">
      <c r="A18" s="5">
        <v>190</v>
      </c>
      <c r="B18" s="195" t="s">
        <v>130</v>
      </c>
      <c r="C18" s="196"/>
      <c r="D18" s="196"/>
      <c r="E18" s="197"/>
      <c r="F18" s="84">
        <f aca="true" t="shared" si="2" ref="F18:Q18">F19+F20+F21</f>
        <v>41349</v>
      </c>
      <c r="G18" s="85">
        <f t="shared" si="2"/>
        <v>37100</v>
      </c>
      <c r="H18" s="85">
        <f t="shared" si="2"/>
        <v>38962</v>
      </c>
      <c r="I18" s="85">
        <f t="shared" si="2"/>
        <v>38962</v>
      </c>
      <c r="J18" s="98">
        <f t="shared" si="2"/>
        <v>49015</v>
      </c>
      <c r="K18" s="85">
        <f t="shared" si="2"/>
        <v>51955.899999999994</v>
      </c>
      <c r="L18" s="86">
        <f t="shared" si="2"/>
        <v>55073.25400000001</v>
      </c>
      <c r="M18" s="84">
        <f t="shared" si="2"/>
        <v>0</v>
      </c>
      <c r="N18" s="84">
        <f t="shared" si="2"/>
        <v>2381</v>
      </c>
      <c r="O18" s="84">
        <f t="shared" si="2"/>
        <v>0</v>
      </c>
      <c r="P18" s="84">
        <f t="shared" si="2"/>
        <v>0</v>
      </c>
      <c r="Q18" s="84">
        <f t="shared" si="2"/>
        <v>5000</v>
      </c>
      <c r="R18" s="85">
        <v>0</v>
      </c>
      <c r="S18" s="86">
        <f>S19+S20+S21</f>
        <v>0</v>
      </c>
    </row>
    <row r="19" spans="1:19" ht="42" customHeight="1">
      <c r="A19" s="5">
        <v>191</v>
      </c>
      <c r="B19" s="65"/>
      <c r="C19" s="69" t="s">
        <v>45</v>
      </c>
      <c r="D19" s="65">
        <v>610</v>
      </c>
      <c r="E19" s="66" t="s">
        <v>47</v>
      </c>
      <c r="F19" s="53">
        <v>19109</v>
      </c>
      <c r="G19" s="67">
        <v>18522</v>
      </c>
      <c r="H19" s="67">
        <v>19920</v>
      </c>
      <c r="I19" s="67">
        <v>19920</v>
      </c>
      <c r="J19" s="99">
        <v>24420</v>
      </c>
      <c r="K19" s="67">
        <f aca="true" t="shared" si="3" ref="K19:L21">J19*1.06</f>
        <v>25885.2</v>
      </c>
      <c r="L19" s="68">
        <f t="shared" si="3"/>
        <v>27438.312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67">
        <v>0</v>
      </c>
      <c r="S19" s="68">
        <v>0</v>
      </c>
    </row>
    <row r="20" spans="1:19" ht="31.5">
      <c r="A20" s="5">
        <v>198</v>
      </c>
      <c r="B20" s="77"/>
      <c r="C20" s="69" t="s">
        <v>45</v>
      </c>
      <c r="D20" s="70">
        <v>620</v>
      </c>
      <c r="E20" s="56" t="s">
        <v>48</v>
      </c>
      <c r="F20" s="71">
        <v>6409</v>
      </c>
      <c r="G20" s="72">
        <v>6790</v>
      </c>
      <c r="H20" s="72">
        <v>7232</v>
      </c>
      <c r="I20" s="72">
        <v>7232</v>
      </c>
      <c r="J20" s="101">
        <v>9015</v>
      </c>
      <c r="K20" s="67">
        <f t="shared" si="3"/>
        <v>9555.9</v>
      </c>
      <c r="L20" s="68">
        <f t="shared" si="3"/>
        <v>10129.254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2">
        <v>0</v>
      </c>
      <c r="S20" s="73">
        <v>0</v>
      </c>
    </row>
    <row r="21" spans="1:19" ht="12" thickBot="1">
      <c r="A21" s="5">
        <v>208</v>
      </c>
      <c r="B21" s="69"/>
      <c r="C21" s="69" t="s">
        <v>45</v>
      </c>
      <c r="D21" s="75">
        <v>630</v>
      </c>
      <c r="E21" s="56" t="s">
        <v>49</v>
      </c>
      <c r="F21" s="71">
        <v>15831</v>
      </c>
      <c r="G21" s="72">
        <v>11788</v>
      </c>
      <c r="H21" s="72">
        <v>11810</v>
      </c>
      <c r="I21" s="72">
        <v>11810</v>
      </c>
      <c r="J21" s="101">
        <v>15580</v>
      </c>
      <c r="K21" s="67">
        <f t="shared" si="3"/>
        <v>16514.8</v>
      </c>
      <c r="L21" s="68">
        <f t="shared" si="3"/>
        <v>17505.688000000002</v>
      </c>
      <c r="M21" s="71">
        <v>0</v>
      </c>
      <c r="N21" s="71">
        <v>2381</v>
      </c>
      <c r="O21" s="71">
        <v>0</v>
      </c>
      <c r="P21" s="71">
        <v>0</v>
      </c>
      <c r="Q21" s="71">
        <v>5000</v>
      </c>
      <c r="R21" s="72">
        <v>0</v>
      </c>
      <c r="S21" s="73">
        <v>0</v>
      </c>
    </row>
    <row r="22" spans="1:19" ht="11.25" customHeight="1">
      <c r="A22" s="5">
        <v>240</v>
      </c>
      <c r="B22" s="186" t="s">
        <v>131</v>
      </c>
      <c r="C22" s="187"/>
      <c r="D22" s="187"/>
      <c r="E22" s="188"/>
      <c r="F22" s="79">
        <f aca="true" t="shared" si="4" ref="F22:L22">F23+F24+F25</f>
        <v>7947</v>
      </c>
      <c r="G22" s="80">
        <f t="shared" si="4"/>
        <v>9285</v>
      </c>
      <c r="H22" s="80">
        <f t="shared" si="4"/>
        <v>9156</v>
      </c>
      <c r="I22" s="80">
        <f t="shared" si="4"/>
        <v>9291</v>
      </c>
      <c r="J22" s="105">
        <f t="shared" si="4"/>
        <v>12433</v>
      </c>
      <c r="K22" s="80">
        <f t="shared" si="4"/>
        <v>13178.98</v>
      </c>
      <c r="L22" s="81">
        <f t="shared" si="4"/>
        <v>13969.718800000002</v>
      </c>
      <c r="M22" s="82">
        <f>SUM(M24:M25)</f>
        <v>0</v>
      </c>
      <c r="N22" s="82">
        <v>0</v>
      </c>
      <c r="O22" s="82">
        <f>SUM(O24:O25)</f>
        <v>0</v>
      </c>
      <c r="P22" s="82">
        <f>SUM(P24:P25)</f>
        <v>0</v>
      </c>
      <c r="Q22" s="82">
        <f>SUM(Q24:Q25)</f>
        <v>0</v>
      </c>
      <c r="R22" s="88">
        <v>0</v>
      </c>
      <c r="S22" s="83">
        <f>SUM(S24:S25)</f>
        <v>0</v>
      </c>
    </row>
    <row r="23" spans="1:19" ht="42">
      <c r="A23" s="5">
        <v>241</v>
      </c>
      <c r="B23" s="48"/>
      <c r="C23" s="174" t="s">
        <v>276</v>
      </c>
      <c r="D23" s="48">
        <v>610</v>
      </c>
      <c r="E23" s="78" t="s">
        <v>47</v>
      </c>
      <c r="F23" s="53">
        <v>5553</v>
      </c>
      <c r="G23" s="53">
        <v>6344</v>
      </c>
      <c r="H23" s="53">
        <v>6080</v>
      </c>
      <c r="I23" s="53">
        <v>6080</v>
      </c>
      <c r="J23" s="106">
        <v>8350</v>
      </c>
      <c r="K23" s="53">
        <f aca="true" t="shared" si="5" ref="K23:L25">J23*1.06</f>
        <v>8851</v>
      </c>
      <c r="L23" s="53">
        <f t="shared" si="5"/>
        <v>9382.060000000001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94">
        <v>0</v>
      </c>
      <c r="S23" s="50">
        <v>0</v>
      </c>
    </row>
    <row r="24" spans="1:19" ht="31.5">
      <c r="A24" s="5">
        <v>246</v>
      </c>
      <c r="B24" s="54"/>
      <c r="C24" s="174" t="s">
        <v>276</v>
      </c>
      <c r="D24" s="55">
        <v>620</v>
      </c>
      <c r="E24" s="56" t="s">
        <v>48</v>
      </c>
      <c r="F24" s="61">
        <v>1940</v>
      </c>
      <c r="G24" s="62">
        <v>2217</v>
      </c>
      <c r="H24" s="62">
        <v>2076</v>
      </c>
      <c r="I24" s="62">
        <v>2076</v>
      </c>
      <c r="J24" s="108">
        <v>2918</v>
      </c>
      <c r="K24" s="53">
        <f t="shared" si="5"/>
        <v>3093.0800000000004</v>
      </c>
      <c r="L24" s="53">
        <f t="shared" si="5"/>
        <v>3278.6648000000005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95">
        <v>0</v>
      </c>
      <c r="S24" s="58">
        <v>0</v>
      </c>
    </row>
    <row r="25" spans="1:19" ht="12" thickBot="1">
      <c r="A25" s="5">
        <v>255</v>
      </c>
      <c r="B25" s="54"/>
      <c r="C25" s="174" t="s">
        <v>276</v>
      </c>
      <c r="D25" s="55">
        <v>630</v>
      </c>
      <c r="E25" s="56" t="s">
        <v>49</v>
      </c>
      <c r="F25" s="61">
        <v>454</v>
      </c>
      <c r="G25" s="62">
        <v>724</v>
      </c>
      <c r="H25" s="62">
        <v>1000</v>
      </c>
      <c r="I25" s="62">
        <v>1135</v>
      </c>
      <c r="J25" s="108">
        <v>1165</v>
      </c>
      <c r="K25" s="53">
        <f t="shared" si="5"/>
        <v>1234.9</v>
      </c>
      <c r="L25" s="53">
        <f t="shared" si="5"/>
        <v>1308.9940000000001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95">
        <v>0</v>
      </c>
      <c r="S25" s="58">
        <v>0</v>
      </c>
    </row>
    <row r="26" spans="1:19" ht="13.5" thickBot="1">
      <c r="A26" s="192" t="s">
        <v>51</v>
      </c>
      <c r="B26" s="193"/>
      <c r="C26" s="193"/>
      <c r="D26" s="193"/>
      <c r="E26" s="194"/>
      <c r="F26" s="27">
        <f>F22+F18+F14+F9+F4</f>
        <v>430914</v>
      </c>
      <c r="G26" s="27">
        <f>G4+G9+G14+G18+G22</f>
        <v>474858</v>
      </c>
      <c r="H26" s="27">
        <f>H4+H9+H14+H18+H22</f>
        <v>472012</v>
      </c>
      <c r="I26" s="89">
        <f>I4+I9+I14+I18+I22</f>
        <v>498776</v>
      </c>
      <c r="J26" s="175">
        <v>584851</v>
      </c>
      <c r="K26" s="89">
        <f>K22+K18+K14+K9+K4</f>
        <v>619941.1000000001</v>
      </c>
      <c r="L26" s="28">
        <f>L22+L18+L14+L9+L4</f>
        <v>657137.5380000002</v>
      </c>
      <c r="M26" s="27">
        <f>M22+M18+M14+M9+M4</f>
        <v>0</v>
      </c>
      <c r="N26" s="27">
        <f>N4+N9+N14+N18+N22</f>
        <v>4762</v>
      </c>
      <c r="O26" s="27">
        <f>O22+O18+O14+O9+O4</f>
        <v>0</v>
      </c>
      <c r="P26" s="27">
        <f>P22+P18+P14+P9+P4</f>
        <v>0</v>
      </c>
      <c r="Q26" s="27">
        <f>Q22+Q18+Q14+Q9+Q4</f>
        <v>5000</v>
      </c>
      <c r="R26" s="89">
        <v>0</v>
      </c>
      <c r="S26" s="28">
        <v>0</v>
      </c>
    </row>
    <row r="27" ht="11.25">
      <c r="F27" s="40"/>
    </row>
    <row r="28" ht="12" thickBot="1">
      <c r="F28" s="40"/>
    </row>
    <row r="29" spans="1:14" ht="15.75" thickBot="1">
      <c r="A29" s="154"/>
      <c r="B29" s="148"/>
      <c r="C29" s="199" t="s">
        <v>150</v>
      </c>
      <c r="D29" s="200"/>
      <c r="E29" s="200"/>
      <c r="F29" s="201"/>
      <c r="G29" s="110" t="s">
        <v>175</v>
      </c>
      <c r="H29" s="110" t="s">
        <v>151</v>
      </c>
      <c r="I29" s="111" t="s">
        <v>152</v>
      </c>
      <c r="J29" s="176" t="s">
        <v>153</v>
      </c>
      <c r="K29" s="112" t="s">
        <v>154</v>
      </c>
      <c r="L29"/>
      <c r="M29"/>
      <c r="N29"/>
    </row>
    <row r="30" spans="1:14" ht="15">
      <c r="A30" s="155">
        <v>222</v>
      </c>
      <c r="B30" s="149">
        <v>111</v>
      </c>
      <c r="C30" s="145" t="s">
        <v>169</v>
      </c>
      <c r="D30" s="146"/>
      <c r="E30" s="146"/>
      <c r="F30" s="147"/>
      <c r="G30" s="113">
        <v>280000</v>
      </c>
      <c r="H30" s="113"/>
      <c r="I30" s="113"/>
      <c r="J30" s="177"/>
      <c r="K30" s="114"/>
      <c r="L30" s="120" t="s">
        <v>155</v>
      </c>
      <c r="M30" s="121"/>
      <c r="N30"/>
    </row>
    <row r="31" spans="1:14" ht="15">
      <c r="A31" s="155">
        <v>222</v>
      </c>
      <c r="B31" s="150">
        <v>111</v>
      </c>
      <c r="C31" s="202" t="s">
        <v>170</v>
      </c>
      <c r="D31" s="203"/>
      <c r="E31" s="203"/>
      <c r="F31" s="204"/>
      <c r="G31" s="124">
        <v>4300</v>
      </c>
      <c r="H31" s="124"/>
      <c r="I31" s="124"/>
      <c r="J31" s="178"/>
      <c r="K31" s="125"/>
      <c r="L31" s="120"/>
      <c r="M31" s="121"/>
      <c r="N31"/>
    </row>
    <row r="32" spans="1:14" ht="15">
      <c r="A32" s="155">
        <v>222</v>
      </c>
      <c r="B32" s="150">
        <v>111</v>
      </c>
      <c r="C32" s="202" t="s">
        <v>171</v>
      </c>
      <c r="D32" s="203"/>
      <c r="E32" s="203"/>
      <c r="F32" s="204"/>
      <c r="G32" s="124">
        <v>3500</v>
      </c>
      <c r="H32" s="124"/>
      <c r="I32" s="124"/>
      <c r="J32" s="178"/>
      <c r="K32" s="125"/>
      <c r="L32" s="120"/>
      <c r="M32" s="121"/>
      <c r="N32"/>
    </row>
    <row r="33" spans="1:14" ht="15">
      <c r="A33" s="155">
        <v>222</v>
      </c>
      <c r="B33" s="150">
        <v>111</v>
      </c>
      <c r="C33" s="202" t="s">
        <v>174</v>
      </c>
      <c r="D33" s="203"/>
      <c r="E33" s="203"/>
      <c r="F33" s="204"/>
      <c r="G33" s="124">
        <v>160</v>
      </c>
      <c r="H33" s="124"/>
      <c r="I33" s="124"/>
      <c r="J33" s="178"/>
      <c r="K33" s="125"/>
      <c r="L33" s="120"/>
      <c r="M33" s="121"/>
      <c r="N33"/>
    </row>
    <row r="34" spans="1:14" ht="15">
      <c r="A34" s="155">
        <v>222</v>
      </c>
      <c r="B34" s="150">
        <v>111</v>
      </c>
      <c r="C34" s="202" t="s">
        <v>172</v>
      </c>
      <c r="D34" s="203"/>
      <c r="E34" s="203"/>
      <c r="F34" s="204"/>
      <c r="G34" s="124">
        <v>780</v>
      </c>
      <c r="H34" s="124"/>
      <c r="I34" s="124"/>
      <c r="J34" s="178"/>
      <c r="K34" s="125"/>
      <c r="L34" s="120"/>
      <c r="M34" s="121"/>
      <c r="N34"/>
    </row>
    <row r="35" spans="1:14" ht="15">
      <c r="A35" s="155">
        <v>222</v>
      </c>
      <c r="B35" s="151">
        <v>41</v>
      </c>
      <c r="C35" s="183" t="s">
        <v>156</v>
      </c>
      <c r="D35" s="184"/>
      <c r="E35" s="184"/>
      <c r="F35" s="185"/>
      <c r="G35" s="115"/>
      <c r="H35" s="115">
        <v>11233</v>
      </c>
      <c r="I35" s="115">
        <v>24891</v>
      </c>
      <c r="J35" s="179">
        <v>194853</v>
      </c>
      <c r="K35" s="116">
        <v>46715</v>
      </c>
      <c r="L35" s="120" t="s">
        <v>155</v>
      </c>
      <c r="M35" s="121"/>
      <c r="N35"/>
    </row>
    <row r="36" spans="1:14" ht="15">
      <c r="A36" s="155">
        <v>222</v>
      </c>
      <c r="B36" s="151">
        <v>41</v>
      </c>
      <c r="C36" s="183" t="s">
        <v>173</v>
      </c>
      <c r="D36" s="184"/>
      <c r="E36" s="184"/>
      <c r="F36" s="185"/>
      <c r="G36" s="115"/>
      <c r="H36" s="115"/>
      <c r="I36" s="115"/>
      <c r="J36" s="179"/>
      <c r="K36" s="116">
        <v>5000</v>
      </c>
      <c r="L36" s="120" t="s">
        <v>155</v>
      </c>
      <c r="M36" s="121"/>
      <c r="N36" s="123">
        <f>SUM(H35:K36)</f>
        <v>282692</v>
      </c>
    </row>
    <row r="37" spans="1:14" ht="15">
      <c r="A37" s="155">
        <v>222</v>
      </c>
      <c r="B37" s="151">
        <v>111</v>
      </c>
      <c r="C37" s="183" t="s">
        <v>157</v>
      </c>
      <c r="D37" s="184"/>
      <c r="E37" s="184"/>
      <c r="F37" s="185"/>
      <c r="G37" s="115"/>
      <c r="H37" s="115"/>
      <c r="I37" s="115">
        <v>1000</v>
      </c>
      <c r="J37" s="179"/>
      <c r="K37" s="116"/>
      <c r="L37" s="120" t="s">
        <v>155</v>
      </c>
      <c r="M37" s="121"/>
      <c r="N37"/>
    </row>
    <row r="38" spans="1:14" ht="15">
      <c r="A38" s="155">
        <v>222</v>
      </c>
      <c r="B38" s="151">
        <v>111</v>
      </c>
      <c r="C38" s="183" t="s">
        <v>158</v>
      </c>
      <c r="D38" s="184"/>
      <c r="E38" s="184"/>
      <c r="F38" s="185"/>
      <c r="G38" s="115"/>
      <c r="H38" s="115"/>
      <c r="I38" s="115"/>
      <c r="J38" s="179">
        <v>5500</v>
      </c>
      <c r="K38" s="116"/>
      <c r="L38" s="120" t="s">
        <v>155</v>
      </c>
      <c r="M38" s="121"/>
      <c r="N38" s="117"/>
    </row>
    <row r="39" spans="1:14" ht="15">
      <c r="A39" s="155">
        <v>223</v>
      </c>
      <c r="B39" s="151">
        <v>41</v>
      </c>
      <c r="C39" s="211" t="s">
        <v>159</v>
      </c>
      <c r="D39" s="212"/>
      <c r="E39" s="212"/>
      <c r="F39" s="213"/>
      <c r="G39" s="115"/>
      <c r="H39" s="115">
        <v>1200</v>
      </c>
      <c r="I39" s="115"/>
      <c r="J39" s="179"/>
      <c r="K39" s="116"/>
      <c r="L39" s="120" t="s">
        <v>160</v>
      </c>
      <c r="M39" s="121"/>
      <c r="N39"/>
    </row>
    <row r="40" spans="1:14" ht="15">
      <c r="A40" s="155">
        <v>223</v>
      </c>
      <c r="B40" s="151">
        <v>41</v>
      </c>
      <c r="C40" s="211" t="s">
        <v>161</v>
      </c>
      <c r="D40" s="212"/>
      <c r="E40" s="212"/>
      <c r="F40" s="213"/>
      <c r="G40" s="115"/>
      <c r="H40" s="115"/>
      <c r="I40" s="115"/>
      <c r="J40" s="179">
        <v>4700</v>
      </c>
      <c r="K40" s="116"/>
      <c r="L40" s="120" t="s">
        <v>160</v>
      </c>
      <c r="M40" s="121"/>
      <c r="N40"/>
    </row>
    <row r="41" spans="1:14" ht="15">
      <c r="A41" s="155">
        <v>223</v>
      </c>
      <c r="B41" s="152" t="s">
        <v>134</v>
      </c>
      <c r="C41" s="211" t="s">
        <v>162</v>
      </c>
      <c r="D41" s="212"/>
      <c r="E41" s="212"/>
      <c r="F41" s="213"/>
      <c r="G41" s="115">
        <v>319</v>
      </c>
      <c r="H41" s="115"/>
      <c r="I41" s="115"/>
      <c r="J41" s="179"/>
      <c r="K41" s="116"/>
      <c r="L41" s="120" t="s">
        <v>160</v>
      </c>
      <c r="M41" s="121"/>
      <c r="N41"/>
    </row>
    <row r="42" spans="1:14" ht="15.75" thickBot="1">
      <c r="A42" s="156">
        <v>223</v>
      </c>
      <c r="B42" s="153">
        <v>41</v>
      </c>
      <c r="C42" s="214" t="s">
        <v>163</v>
      </c>
      <c r="D42" s="215"/>
      <c r="E42" s="215"/>
      <c r="F42" s="216"/>
      <c r="G42" s="118"/>
      <c r="H42" s="118"/>
      <c r="I42" s="118">
        <v>3400</v>
      </c>
      <c r="J42" s="180"/>
      <c r="K42" s="119">
        <v>2300</v>
      </c>
      <c r="L42" s="120" t="s">
        <v>160</v>
      </c>
      <c r="M42" s="121"/>
      <c r="N42" s="117"/>
    </row>
    <row r="43" spans="1:14" ht="15.75" thickBot="1">
      <c r="A43" s="205" t="s">
        <v>164</v>
      </c>
      <c r="B43" s="206"/>
      <c r="C43" s="206"/>
      <c r="D43" s="206"/>
      <c r="E43" s="206"/>
      <c r="F43" s="207"/>
      <c r="G43" s="159">
        <f>SUM(G30:G42)</f>
        <v>289059</v>
      </c>
      <c r="H43" s="160">
        <f>SUM(H30:H42)</f>
        <v>12433</v>
      </c>
      <c r="I43" s="160">
        <f>SUM(I30:I42)</f>
        <v>29291</v>
      </c>
      <c r="J43" s="181">
        <f>SUM(J30:J42)</f>
        <v>205053</v>
      </c>
      <c r="K43" s="161">
        <f>SUM(K30:K42)</f>
        <v>54015</v>
      </c>
      <c r="L43" s="165">
        <f>SUM(G43:K43)</f>
        <v>589851</v>
      </c>
      <c r="M43" s="122"/>
      <c r="N43" s="117"/>
    </row>
    <row r="44" spans="1:12" ht="18" customHeight="1" thickBot="1">
      <c r="A44" s="157">
        <v>221</v>
      </c>
      <c r="B44" s="158" t="s">
        <v>274</v>
      </c>
      <c r="C44" s="208" t="s">
        <v>275</v>
      </c>
      <c r="D44" s="209"/>
      <c r="E44" s="209"/>
      <c r="F44" s="210"/>
      <c r="G44" s="162"/>
      <c r="H44" s="163"/>
      <c r="I44" s="163">
        <v>8000</v>
      </c>
      <c r="J44" s="182"/>
      <c r="K44" s="164">
        <v>15000</v>
      </c>
      <c r="L44" s="120" t="s">
        <v>160</v>
      </c>
    </row>
    <row r="45" ht="11.25">
      <c r="F45" s="40"/>
    </row>
    <row r="46" ht="11.25">
      <c r="F46" s="40"/>
    </row>
    <row r="47" ht="11.25">
      <c r="F47" s="40"/>
    </row>
    <row r="48" ht="11.25">
      <c r="F48" s="40"/>
    </row>
    <row r="49" ht="11.25">
      <c r="F49" s="40"/>
    </row>
    <row r="50" ht="11.25">
      <c r="F50" s="40"/>
    </row>
    <row r="51" ht="11.25">
      <c r="F51" s="40"/>
    </row>
    <row r="52" ht="11.25">
      <c r="F52" s="40"/>
    </row>
    <row r="53" ht="11.25">
      <c r="F53" s="40"/>
    </row>
    <row r="54" ht="11.25">
      <c r="F54" s="40"/>
    </row>
    <row r="55" ht="11.25">
      <c r="F55" s="40"/>
    </row>
    <row r="56" ht="11.25">
      <c r="F56" s="40"/>
    </row>
    <row r="57" ht="11.25">
      <c r="F57" s="40"/>
    </row>
    <row r="58" ht="11.25">
      <c r="F58" s="40"/>
    </row>
    <row r="59" ht="11.25">
      <c r="F59" s="40"/>
    </row>
    <row r="60" ht="11.25">
      <c r="F60" s="40"/>
    </row>
    <row r="61" ht="11.25">
      <c r="F61" s="40"/>
    </row>
    <row r="62" ht="11.25">
      <c r="F62" s="40"/>
    </row>
    <row r="63" ht="11.25">
      <c r="F63" s="40"/>
    </row>
    <row r="64" ht="11.25">
      <c r="F64" s="40"/>
    </row>
    <row r="65" ht="11.25">
      <c r="F65" s="40"/>
    </row>
    <row r="66" ht="11.25">
      <c r="F66" s="40"/>
    </row>
    <row r="67" ht="11.25">
      <c r="F67" s="40"/>
    </row>
    <row r="68" ht="11.25">
      <c r="F68" s="40"/>
    </row>
    <row r="69" ht="11.25">
      <c r="F69" s="40"/>
    </row>
    <row r="70" ht="11.25">
      <c r="F70" s="40"/>
    </row>
    <row r="71" ht="11.25">
      <c r="F71" s="40"/>
    </row>
    <row r="72" ht="11.25">
      <c r="F72" s="40"/>
    </row>
    <row r="73" ht="11.25">
      <c r="F73" s="40"/>
    </row>
    <row r="74" ht="11.25">
      <c r="F74" s="40"/>
    </row>
    <row r="75" ht="11.25">
      <c r="F75" s="40"/>
    </row>
    <row r="76" ht="11.25">
      <c r="F76" s="40"/>
    </row>
    <row r="77" ht="11.25">
      <c r="F77" s="40"/>
    </row>
    <row r="78" ht="11.25">
      <c r="F78" s="40"/>
    </row>
    <row r="79" ht="11.25">
      <c r="F79" s="40"/>
    </row>
    <row r="80" ht="11.25">
      <c r="F80" s="40"/>
    </row>
    <row r="81" ht="11.25">
      <c r="F81" s="40"/>
    </row>
    <row r="82" ht="11.25">
      <c r="F82" s="40"/>
    </row>
    <row r="83" ht="11.25">
      <c r="F83" s="40"/>
    </row>
    <row r="84" ht="11.25">
      <c r="F84" s="40"/>
    </row>
    <row r="85" ht="11.25">
      <c r="F85" s="40"/>
    </row>
    <row r="86" ht="11.25">
      <c r="F86" s="40"/>
    </row>
    <row r="87" ht="11.25">
      <c r="F87" s="40"/>
    </row>
    <row r="88" ht="11.25">
      <c r="F88" s="40"/>
    </row>
    <row r="89" ht="11.25">
      <c r="F89" s="40"/>
    </row>
    <row r="90" ht="11.25">
      <c r="F90" s="40"/>
    </row>
    <row r="91" ht="11.25">
      <c r="F91" s="40"/>
    </row>
    <row r="92" ht="11.25">
      <c r="F92" s="40"/>
    </row>
    <row r="93" ht="11.25">
      <c r="F93" s="40"/>
    </row>
    <row r="94" ht="11.25">
      <c r="F94" s="40"/>
    </row>
    <row r="95" ht="11.25">
      <c r="F95" s="40"/>
    </row>
    <row r="96" ht="11.25">
      <c r="F96" s="40"/>
    </row>
    <row r="97" ht="11.25">
      <c r="F97" s="40"/>
    </row>
    <row r="98" ht="11.25">
      <c r="F98" s="40"/>
    </row>
    <row r="99" ht="11.25">
      <c r="F99" s="40"/>
    </row>
    <row r="100" ht="11.25">
      <c r="F100" s="40"/>
    </row>
    <row r="101" ht="11.25">
      <c r="F101" s="40"/>
    </row>
    <row r="102" ht="11.25">
      <c r="F102" s="40"/>
    </row>
    <row r="103" ht="11.25">
      <c r="F103" s="40"/>
    </row>
    <row r="104" ht="11.25">
      <c r="F104" s="40"/>
    </row>
    <row r="105" ht="11.25">
      <c r="F105" s="40"/>
    </row>
    <row r="106" ht="11.25">
      <c r="F106" s="40"/>
    </row>
    <row r="107" ht="11.25">
      <c r="F107" s="40"/>
    </row>
    <row r="108" ht="11.25">
      <c r="F108" s="40"/>
    </row>
    <row r="109" ht="11.25">
      <c r="F109" s="40"/>
    </row>
    <row r="110" ht="11.25">
      <c r="F110" s="40"/>
    </row>
    <row r="111" ht="11.25">
      <c r="F111" s="40"/>
    </row>
    <row r="112" ht="11.25">
      <c r="F112" s="40"/>
    </row>
    <row r="113" ht="11.25">
      <c r="F113" s="40"/>
    </row>
    <row r="114" ht="11.25">
      <c r="F114" s="40"/>
    </row>
    <row r="115" ht="11.25">
      <c r="F115" s="40"/>
    </row>
    <row r="116" ht="11.25">
      <c r="F116" s="40"/>
    </row>
    <row r="117" ht="11.25">
      <c r="F117" s="40"/>
    </row>
    <row r="118" ht="11.25">
      <c r="F118" s="40"/>
    </row>
    <row r="119" ht="11.25">
      <c r="F119" s="40"/>
    </row>
    <row r="120" ht="11.25">
      <c r="F120" s="40"/>
    </row>
    <row r="121" ht="11.25">
      <c r="F121" s="40"/>
    </row>
    <row r="122" ht="11.25">
      <c r="F122" s="40"/>
    </row>
    <row r="123" ht="11.25">
      <c r="F123" s="40"/>
    </row>
    <row r="124" ht="11.25">
      <c r="F124" s="40"/>
    </row>
    <row r="125" ht="11.25">
      <c r="F125" s="40"/>
    </row>
    <row r="126" ht="11.25">
      <c r="F126" s="40"/>
    </row>
    <row r="127" ht="11.25">
      <c r="F127" s="40"/>
    </row>
    <row r="128" ht="11.25">
      <c r="F128" s="40"/>
    </row>
    <row r="129" ht="11.25">
      <c r="F129" s="40"/>
    </row>
    <row r="130" ht="11.25">
      <c r="F130" s="40"/>
    </row>
    <row r="131" ht="11.25">
      <c r="F131" s="40"/>
    </row>
    <row r="132" ht="11.25">
      <c r="F132" s="40"/>
    </row>
    <row r="133" ht="11.25">
      <c r="F133" s="40"/>
    </row>
    <row r="134" ht="11.25">
      <c r="F134" s="40"/>
    </row>
    <row r="135" ht="11.25">
      <c r="F135" s="40"/>
    </row>
    <row r="136" ht="11.25">
      <c r="F136" s="40"/>
    </row>
    <row r="137" ht="11.25">
      <c r="F137" s="40"/>
    </row>
    <row r="138" ht="11.25">
      <c r="F138" s="40"/>
    </row>
    <row r="139" ht="11.25">
      <c r="F139" s="40"/>
    </row>
    <row r="140" ht="11.25">
      <c r="F140" s="40"/>
    </row>
    <row r="141" ht="11.25">
      <c r="F141" s="40"/>
    </row>
    <row r="142" ht="11.25">
      <c r="F142" s="40"/>
    </row>
    <row r="143" ht="11.25">
      <c r="F143" s="40"/>
    </row>
    <row r="144" ht="11.25">
      <c r="F144" s="40"/>
    </row>
    <row r="145" ht="11.25">
      <c r="F145" s="40"/>
    </row>
    <row r="146" ht="11.25">
      <c r="F146" s="40"/>
    </row>
    <row r="147" ht="11.25">
      <c r="F147" s="40"/>
    </row>
    <row r="148" ht="11.25">
      <c r="F148" s="40"/>
    </row>
    <row r="149" ht="11.25">
      <c r="F149" s="40"/>
    </row>
    <row r="150" ht="11.25">
      <c r="F150" s="40"/>
    </row>
    <row r="151" ht="11.25">
      <c r="F151" s="40"/>
    </row>
    <row r="152" ht="11.25">
      <c r="F152" s="40"/>
    </row>
    <row r="153" ht="11.25">
      <c r="F153" s="40"/>
    </row>
    <row r="154" ht="11.25">
      <c r="F154" s="40"/>
    </row>
    <row r="155" ht="11.25">
      <c r="F155" s="40"/>
    </row>
    <row r="156" ht="11.25">
      <c r="F156" s="40"/>
    </row>
    <row r="157" ht="11.25">
      <c r="F157" s="40"/>
    </row>
    <row r="158" ht="11.25">
      <c r="F158" s="40"/>
    </row>
    <row r="159" ht="11.25">
      <c r="F159" s="40"/>
    </row>
    <row r="160" ht="11.25">
      <c r="F160" s="40"/>
    </row>
    <row r="161" ht="11.25">
      <c r="F161" s="40"/>
    </row>
    <row r="162" ht="11.25">
      <c r="F162" s="40"/>
    </row>
    <row r="163" ht="11.25">
      <c r="F163" s="40"/>
    </row>
    <row r="164" ht="11.25">
      <c r="F164" s="40"/>
    </row>
    <row r="165" ht="11.25">
      <c r="F165" s="40"/>
    </row>
    <row r="166" ht="11.25">
      <c r="F166" s="40"/>
    </row>
    <row r="167" ht="11.25">
      <c r="F167" s="40"/>
    </row>
    <row r="168" ht="11.25">
      <c r="F168" s="40"/>
    </row>
    <row r="169" ht="11.25">
      <c r="F169" s="40"/>
    </row>
    <row r="170" ht="11.25">
      <c r="F170" s="40"/>
    </row>
    <row r="171" ht="11.25">
      <c r="F171" s="40"/>
    </row>
    <row r="172" ht="11.25">
      <c r="F172" s="40"/>
    </row>
    <row r="173" ht="11.25">
      <c r="F173" s="40"/>
    </row>
    <row r="174" ht="11.25">
      <c r="F174" s="40"/>
    </row>
    <row r="175" ht="11.25">
      <c r="F175" s="40"/>
    </row>
    <row r="176" ht="11.25">
      <c r="F176" s="40"/>
    </row>
    <row r="177" ht="11.25">
      <c r="F177" s="40"/>
    </row>
    <row r="178" ht="11.25">
      <c r="F178" s="40"/>
    </row>
    <row r="179" ht="11.25">
      <c r="F179" s="40"/>
    </row>
    <row r="180" ht="11.25">
      <c r="F180" s="40"/>
    </row>
    <row r="181" ht="11.25">
      <c r="F181" s="40"/>
    </row>
    <row r="182" ht="11.25">
      <c r="F182" s="40"/>
    </row>
    <row r="183" ht="11.25">
      <c r="F183" s="40"/>
    </row>
    <row r="184" ht="11.25">
      <c r="F184" s="40"/>
    </row>
    <row r="185" ht="11.25">
      <c r="F185" s="40"/>
    </row>
    <row r="186" ht="11.25">
      <c r="F186" s="40"/>
    </row>
    <row r="187" ht="11.25">
      <c r="F187" s="40"/>
    </row>
    <row r="188" ht="11.25">
      <c r="F188" s="40"/>
    </row>
    <row r="189" ht="11.25">
      <c r="F189" s="40"/>
    </row>
    <row r="190" ht="11.25">
      <c r="F190" s="40"/>
    </row>
    <row r="191" ht="11.25">
      <c r="F191" s="40"/>
    </row>
    <row r="192" ht="11.25">
      <c r="F192" s="40"/>
    </row>
    <row r="193" ht="11.25">
      <c r="F193" s="40"/>
    </row>
    <row r="194" ht="11.25">
      <c r="F194" s="40"/>
    </row>
    <row r="195" ht="11.25">
      <c r="F195" s="40"/>
    </row>
    <row r="196" ht="11.25">
      <c r="F196" s="40"/>
    </row>
    <row r="197" ht="11.25">
      <c r="F197" s="40"/>
    </row>
    <row r="198" ht="11.25">
      <c r="F198" s="40"/>
    </row>
    <row r="199" ht="11.25">
      <c r="F199" s="40"/>
    </row>
    <row r="200" ht="11.25">
      <c r="F200" s="40"/>
    </row>
    <row r="201" ht="11.25">
      <c r="F201" s="40"/>
    </row>
    <row r="202" ht="11.25">
      <c r="F202" s="40"/>
    </row>
    <row r="203" ht="11.25">
      <c r="F203" s="40"/>
    </row>
    <row r="204" ht="11.25">
      <c r="F204" s="40"/>
    </row>
    <row r="205" ht="11.25">
      <c r="F205" s="40"/>
    </row>
    <row r="206" ht="11.25">
      <c r="F206" s="40"/>
    </row>
    <row r="207" ht="11.25">
      <c r="F207" s="40"/>
    </row>
    <row r="208" ht="11.25">
      <c r="F208" s="40"/>
    </row>
    <row r="209" ht="11.25">
      <c r="F209" s="40"/>
    </row>
    <row r="210" ht="11.25">
      <c r="F210" s="40"/>
    </row>
    <row r="211" ht="11.25">
      <c r="F211" s="40"/>
    </row>
    <row r="212" ht="11.25">
      <c r="F212" s="40"/>
    </row>
    <row r="213" ht="11.25">
      <c r="F213" s="40"/>
    </row>
    <row r="214" ht="11.25">
      <c r="F214" s="40"/>
    </row>
    <row r="215" ht="11.25">
      <c r="F215" s="40"/>
    </row>
    <row r="216" ht="11.25">
      <c r="F216" s="40"/>
    </row>
    <row r="217" ht="11.25">
      <c r="F217" s="40"/>
    </row>
    <row r="218" ht="11.25">
      <c r="F218" s="40"/>
    </row>
    <row r="219" ht="11.25">
      <c r="F219" s="40"/>
    </row>
    <row r="220" ht="11.25">
      <c r="F220" s="40"/>
    </row>
    <row r="221" ht="11.25">
      <c r="F221" s="40"/>
    </row>
    <row r="222" ht="11.25">
      <c r="F222" s="40"/>
    </row>
    <row r="223" ht="11.25">
      <c r="F223" s="40"/>
    </row>
    <row r="224" ht="11.25">
      <c r="F224" s="40"/>
    </row>
    <row r="225" ht="11.25">
      <c r="F225" s="40"/>
    </row>
    <row r="226" ht="11.25">
      <c r="F226" s="40"/>
    </row>
    <row r="227" ht="11.25">
      <c r="F227" s="40"/>
    </row>
    <row r="228" ht="11.25">
      <c r="F228" s="40"/>
    </row>
    <row r="229" ht="11.25">
      <c r="F229" s="40"/>
    </row>
    <row r="230" ht="11.25">
      <c r="F230" s="40"/>
    </row>
    <row r="231" ht="11.25">
      <c r="F231" s="40"/>
    </row>
    <row r="232" ht="11.25">
      <c r="F232" s="40"/>
    </row>
    <row r="233" ht="11.25">
      <c r="F233" s="40"/>
    </row>
    <row r="234" ht="11.25">
      <c r="F234" s="40"/>
    </row>
    <row r="235" ht="11.25">
      <c r="F235" s="40"/>
    </row>
    <row r="236" ht="11.25">
      <c r="F236" s="40"/>
    </row>
    <row r="237" ht="11.25">
      <c r="F237" s="40"/>
    </row>
    <row r="238" ht="11.25">
      <c r="F238" s="40"/>
    </row>
    <row r="239" ht="11.25">
      <c r="F239" s="40"/>
    </row>
    <row r="240" ht="11.25">
      <c r="F240" s="40"/>
    </row>
    <row r="241" ht="11.25">
      <c r="F241" s="40"/>
    </row>
    <row r="242" ht="11.25">
      <c r="F242" s="40"/>
    </row>
    <row r="243" ht="11.25">
      <c r="F243" s="40"/>
    </row>
    <row r="244" ht="11.25">
      <c r="F244" s="40"/>
    </row>
    <row r="245" ht="11.25">
      <c r="F245" s="40"/>
    </row>
    <row r="246" ht="11.25">
      <c r="F246" s="40"/>
    </row>
    <row r="247" ht="11.25">
      <c r="F247" s="40"/>
    </row>
    <row r="248" ht="11.25">
      <c r="F248" s="40"/>
    </row>
    <row r="249" ht="11.25">
      <c r="F249" s="40"/>
    </row>
    <row r="250" ht="11.25">
      <c r="F250" s="40"/>
    </row>
    <row r="251" ht="11.25">
      <c r="F251" s="40"/>
    </row>
    <row r="252" ht="11.25">
      <c r="F252" s="40"/>
    </row>
    <row r="253" ht="11.25">
      <c r="F253" s="40"/>
    </row>
    <row r="254" ht="11.25">
      <c r="F254" s="40"/>
    </row>
    <row r="255" ht="11.25">
      <c r="F255" s="40"/>
    </row>
    <row r="256" ht="11.25">
      <c r="F256" s="40"/>
    </row>
    <row r="257" ht="11.25">
      <c r="F257" s="40"/>
    </row>
    <row r="258" ht="11.25">
      <c r="F258" s="40"/>
    </row>
    <row r="259" ht="11.25">
      <c r="F259" s="40"/>
    </row>
    <row r="260" ht="11.25">
      <c r="F260" s="40"/>
    </row>
    <row r="261" ht="11.25">
      <c r="F261" s="40"/>
    </row>
    <row r="262" ht="11.25">
      <c r="F262" s="40"/>
    </row>
    <row r="263" ht="11.25">
      <c r="F263" s="40"/>
    </row>
    <row r="264" ht="11.25">
      <c r="F264" s="40"/>
    </row>
    <row r="265" ht="11.25">
      <c r="F265" s="40"/>
    </row>
    <row r="266" ht="11.25">
      <c r="F266" s="40"/>
    </row>
    <row r="267" ht="11.25">
      <c r="F267" s="40"/>
    </row>
    <row r="268" ht="11.25">
      <c r="F268" s="40"/>
    </row>
    <row r="269" ht="11.25">
      <c r="F269" s="40"/>
    </row>
    <row r="270" ht="11.25">
      <c r="F270" s="40"/>
    </row>
    <row r="271" ht="11.25">
      <c r="F271" s="40"/>
    </row>
    <row r="272" ht="11.25">
      <c r="F272" s="40"/>
    </row>
    <row r="273" ht="11.25">
      <c r="F273" s="40"/>
    </row>
    <row r="274" ht="11.25">
      <c r="F274" s="40"/>
    </row>
    <row r="275" ht="11.25">
      <c r="F275" s="40"/>
    </row>
    <row r="276" ht="11.25">
      <c r="F276" s="40"/>
    </row>
    <row r="277" ht="11.25">
      <c r="F277" s="40"/>
    </row>
    <row r="278" ht="11.25">
      <c r="F278" s="40"/>
    </row>
    <row r="279" ht="11.25">
      <c r="F279" s="40"/>
    </row>
    <row r="280" ht="11.25">
      <c r="F280" s="40"/>
    </row>
    <row r="281" ht="11.25">
      <c r="F281" s="40"/>
    </row>
    <row r="282" ht="11.25">
      <c r="F282" s="40"/>
    </row>
    <row r="283" ht="11.25">
      <c r="F283" s="40"/>
    </row>
    <row r="284" ht="11.25">
      <c r="F284" s="40"/>
    </row>
    <row r="285" ht="11.25">
      <c r="F285" s="40"/>
    </row>
    <row r="286" ht="11.25">
      <c r="F286" s="40"/>
    </row>
    <row r="287" ht="11.25">
      <c r="F287" s="40"/>
    </row>
    <row r="288" ht="11.25">
      <c r="F288" s="40"/>
    </row>
    <row r="289" ht="11.25">
      <c r="F289" s="40"/>
    </row>
    <row r="290" ht="11.25">
      <c r="F290" s="40"/>
    </row>
    <row r="291" ht="11.25">
      <c r="F291" s="40"/>
    </row>
    <row r="292" ht="11.25">
      <c r="F292" s="40"/>
    </row>
    <row r="293" ht="11.25">
      <c r="F293" s="40"/>
    </row>
    <row r="294" ht="11.25">
      <c r="F294" s="40"/>
    </row>
    <row r="295" ht="11.25">
      <c r="F295" s="40"/>
    </row>
    <row r="296" ht="11.25">
      <c r="F296" s="40"/>
    </row>
    <row r="297" ht="11.25">
      <c r="F297" s="40"/>
    </row>
    <row r="298" ht="11.25">
      <c r="F298" s="40"/>
    </row>
    <row r="299" ht="11.25">
      <c r="F299" s="40"/>
    </row>
    <row r="300" ht="11.25">
      <c r="F300" s="40"/>
    </row>
    <row r="301" ht="11.25">
      <c r="F301" s="40"/>
    </row>
    <row r="302" ht="11.25">
      <c r="F302" s="40"/>
    </row>
    <row r="303" ht="11.25">
      <c r="F303" s="40"/>
    </row>
    <row r="304" ht="11.25">
      <c r="F304" s="40"/>
    </row>
    <row r="305" ht="11.25">
      <c r="F305" s="40"/>
    </row>
    <row r="306" ht="11.25">
      <c r="F306" s="40"/>
    </row>
    <row r="307" ht="11.25">
      <c r="F307" s="40"/>
    </row>
    <row r="308" ht="11.25">
      <c r="F308" s="40"/>
    </row>
    <row r="309" ht="11.25">
      <c r="F309" s="40"/>
    </row>
    <row r="310" ht="11.25">
      <c r="F310" s="40"/>
    </row>
    <row r="311" ht="11.25">
      <c r="F311" s="40"/>
    </row>
    <row r="312" ht="11.25">
      <c r="F312" s="40"/>
    </row>
    <row r="313" ht="11.25">
      <c r="F313" s="40"/>
    </row>
    <row r="314" ht="11.25">
      <c r="F314" s="40"/>
    </row>
    <row r="315" ht="11.25">
      <c r="F315" s="40"/>
    </row>
    <row r="316" ht="11.25">
      <c r="F316" s="40"/>
    </row>
    <row r="317" ht="11.25">
      <c r="F317" s="40"/>
    </row>
    <row r="318" ht="11.25">
      <c r="F318" s="40"/>
    </row>
    <row r="319" ht="11.25">
      <c r="F319" s="40"/>
    </row>
    <row r="320" ht="11.25">
      <c r="F320" s="40"/>
    </row>
    <row r="321" ht="11.25">
      <c r="F321" s="40"/>
    </row>
    <row r="322" ht="11.25">
      <c r="F322" s="40"/>
    </row>
    <row r="323" ht="11.25">
      <c r="F323" s="40"/>
    </row>
    <row r="324" ht="11.25">
      <c r="F324" s="40"/>
    </row>
    <row r="325" ht="11.25">
      <c r="F325" s="40"/>
    </row>
    <row r="326" ht="11.25">
      <c r="F326" s="40"/>
    </row>
    <row r="327" ht="11.25">
      <c r="F327" s="40"/>
    </row>
    <row r="328" ht="11.25">
      <c r="F328" s="40"/>
    </row>
    <row r="329" ht="11.25">
      <c r="F329" s="40"/>
    </row>
    <row r="330" ht="11.25">
      <c r="F330" s="40"/>
    </row>
    <row r="331" ht="11.25">
      <c r="F331" s="40"/>
    </row>
    <row r="332" ht="11.25">
      <c r="F332" s="40"/>
    </row>
    <row r="333" ht="11.25">
      <c r="F333" s="40"/>
    </row>
    <row r="334" ht="11.25">
      <c r="F334" s="40"/>
    </row>
    <row r="335" ht="11.25">
      <c r="F335" s="40"/>
    </row>
    <row r="336" ht="11.25">
      <c r="F336" s="40"/>
    </row>
    <row r="337" ht="11.25">
      <c r="F337" s="40"/>
    </row>
    <row r="338" ht="11.25">
      <c r="F338" s="40"/>
    </row>
    <row r="339" ht="11.25">
      <c r="F339" s="40"/>
    </row>
    <row r="340" ht="11.25">
      <c r="F340" s="40"/>
    </row>
    <row r="341" ht="11.25">
      <c r="F341" s="40"/>
    </row>
    <row r="342" ht="11.25">
      <c r="F342" s="40"/>
    </row>
    <row r="343" ht="11.25">
      <c r="F343" s="40"/>
    </row>
    <row r="344" ht="11.25">
      <c r="F344" s="40"/>
    </row>
    <row r="345" ht="11.25">
      <c r="F345" s="40"/>
    </row>
    <row r="346" ht="11.25">
      <c r="F346" s="40"/>
    </row>
    <row r="347" ht="11.25">
      <c r="F347" s="40"/>
    </row>
    <row r="348" ht="11.25">
      <c r="F348" s="40"/>
    </row>
    <row r="349" ht="11.25">
      <c r="F349" s="40"/>
    </row>
    <row r="350" ht="11.25">
      <c r="F350" s="40"/>
    </row>
    <row r="351" ht="11.25">
      <c r="F351" s="40"/>
    </row>
    <row r="352" ht="11.25">
      <c r="F352" s="40"/>
    </row>
    <row r="353" ht="11.25">
      <c r="F353" s="40"/>
    </row>
    <row r="354" ht="11.25">
      <c r="F354" s="40"/>
    </row>
    <row r="355" ht="11.25">
      <c r="F355" s="40"/>
    </row>
    <row r="356" ht="11.25">
      <c r="F356" s="40"/>
    </row>
    <row r="357" ht="11.25">
      <c r="F357" s="40"/>
    </row>
    <row r="358" ht="11.25">
      <c r="F358" s="40"/>
    </row>
    <row r="359" ht="11.25">
      <c r="F359" s="40"/>
    </row>
    <row r="360" ht="11.25">
      <c r="F360" s="40"/>
    </row>
    <row r="361" ht="11.25">
      <c r="F361" s="40"/>
    </row>
    <row r="362" ht="11.25">
      <c r="F362" s="40"/>
    </row>
    <row r="363" ht="11.25">
      <c r="F363" s="40"/>
    </row>
    <row r="364" ht="11.25">
      <c r="F364" s="40"/>
    </row>
    <row r="365" ht="11.25">
      <c r="F365" s="40"/>
    </row>
    <row r="366" ht="11.25">
      <c r="F366" s="40"/>
    </row>
    <row r="367" ht="11.25">
      <c r="F367" s="40"/>
    </row>
    <row r="368" ht="11.25">
      <c r="F368" s="40"/>
    </row>
    <row r="369" ht="11.25">
      <c r="F369" s="40"/>
    </row>
    <row r="370" ht="11.25">
      <c r="F370" s="40"/>
    </row>
    <row r="371" ht="11.25">
      <c r="F371" s="40"/>
    </row>
    <row r="372" ht="11.25">
      <c r="F372" s="40"/>
    </row>
    <row r="373" ht="11.25">
      <c r="F373" s="40"/>
    </row>
    <row r="374" ht="11.25">
      <c r="F374" s="40"/>
    </row>
    <row r="375" ht="11.25">
      <c r="F375" s="40"/>
    </row>
    <row r="376" ht="11.25">
      <c r="F376" s="40"/>
    </row>
    <row r="377" ht="11.25">
      <c r="F377" s="40"/>
    </row>
    <row r="378" ht="11.25">
      <c r="F378" s="40"/>
    </row>
    <row r="379" ht="11.25">
      <c r="F379" s="40"/>
    </row>
    <row r="380" ht="11.25">
      <c r="F380" s="40"/>
    </row>
    <row r="381" ht="11.25">
      <c r="F381" s="40"/>
    </row>
    <row r="382" ht="11.25">
      <c r="F382" s="40"/>
    </row>
    <row r="383" ht="11.25">
      <c r="F383" s="40"/>
    </row>
    <row r="384" ht="11.25">
      <c r="F384" s="40"/>
    </row>
    <row r="385" ht="11.25">
      <c r="F385" s="40"/>
    </row>
    <row r="386" ht="11.25">
      <c r="F386" s="40"/>
    </row>
    <row r="387" ht="11.25">
      <c r="F387" s="40"/>
    </row>
    <row r="388" ht="11.25">
      <c r="F388" s="40"/>
    </row>
    <row r="389" ht="11.25">
      <c r="F389" s="40"/>
    </row>
    <row r="390" ht="11.25">
      <c r="F390" s="40"/>
    </row>
    <row r="391" ht="11.25">
      <c r="F391" s="40"/>
    </row>
    <row r="392" ht="11.25">
      <c r="F392" s="40"/>
    </row>
    <row r="393" ht="11.25">
      <c r="F393" s="40"/>
    </row>
    <row r="394" ht="11.25">
      <c r="F394" s="40"/>
    </row>
    <row r="395" ht="11.25">
      <c r="F395" s="40"/>
    </row>
    <row r="396" ht="11.25">
      <c r="F396" s="40"/>
    </row>
    <row r="397" ht="11.25">
      <c r="F397" s="40"/>
    </row>
    <row r="398" ht="11.25">
      <c r="F398" s="40"/>
    </row>
    <row r="399" ht="11.25">
      <c r="F399" s="40"/>
    </row>
    <row r="400" ht="11.25">
      <c r="F400" s="40"/>
    </row>
    <row r="401" ht="11.25">
      <c r="F401" s="40"/>
    </row>
    <row r="402" ht="11.25">
      <c r="F402" s="40"/>
    </row>
    <row r="403" ht="11.25">
      <c r="F403" s="40"/>
    </row>
    <row r="404" ht="11.25">
      <c r="F404" s="40"/>
    </row>
    <row r="405" ht="11.25">
      <c r="F405" s="40"/>
    </row>
    <row r="406" ht="11.25">
      <c r="F406" s="40"/>
    </row>
    <row r="407" ht="11.25">
      <c r="F407" s="40"/>
    </row>
    <row r="408" ht="11.25">
      <c r="F408" s="40"/>
    </row>
    <row r="409" ht="11.25">
      <c r="F409" s="40"/>
    </row>
    <row r="410" ht="11.25">
      <c r="F410" s="40"/>
    </row>
    <row r="411" ht="11.25">
      <c r="F411" s="40"/>
    </row>
    <row r="412" ht="11.25">
      <c r="F412" s="40"/>
    </row>
    <row r="413" ht="11.25">
      <c r="F413" s="40"/>
    </row>
    <row r="414" ht="11.25">
      <c r="F414" s="40"/>
    </row>
    <row r="415" ht="11.25">
      <c r="F415" s="40"/>
    </row>
    <row r="416" ht="11.25">
      <c r="F416" s="40"/>
    </row>
    <row r="417" ht="11.25">
      <c r="F417" s="40"/>
    </row>
    <row r="418" ht="11.25">
      <c r="F418" s="40"/>
    </row>
    <row r="419" ht="11.25">
      <c r="F419" s="40"/>
    </row>
    <row r="420" ht="11.25">
      <c r="F420" s="40"/>
    </row>
    <row r="421" ht="11.25">
      <c r="F421" s="40"/>
    </row>
    <row r="422" ht="11.25">
      <c r="F422" s="40"/>
    </row>
    <row r="423" ht="11.25">
      <c r="F423" s="40"/>
    </row>
    <row r="424" ht="11.25">
      <c r="F424" s="40"/>
    </row>
    <row r="425" ht="11.25">
      <c r="F425" s="40"/>
    </row>
    <row r="426" ht="11.25">
      <c r="F426" s="40"/>
    </row>
    <row r="427" ht="11.25">
      <c r="F427" s="40"/>
    </row>
    <row r="428" ht="11.25">
      <c r="F428" s="40"/>
    </row>
    <row r="429" ht="11.25">
      <c r="F429" s="40"/>
    </row>
    <row r="430" ht="11.25">
      <c r="F430" s="40"/>
    </row>
    <row r="431" ht="11.25">
      <c r="F431" s="40"/>
    </row>
    <row r="432" ht="11.25">
      <c r="F432" s="40"/>
    </row>
    <row r="433" ht="11.25">
      <c r="F433" s="40"/>
    </row>
    <row r="434" ht="11.25">
      <c r="F434" s="40"/>
    </row>
    <row r="435" ht="11.25">
      <c r="F435" s="40"/>
    </row>
    <row r="436" ht="11.25">
      <c r="F436" s="40"/>
    </row>
    <row r="437" ht="11.25">
      <c r="F437" s="40"/>
    </row>
    <row r="438" ht="11.25">
      <c r="F438" s="40"/>
    </row>
    <row r="439" ht="11.25">
      <c r="F439" s="40"/>
    </row>
    <row r="440" ht="11.25">
      <c r="F440" s="40"/>
    </row>
    <row r="441" ht="11.25">
      <c r="F441" s="40"/>
    </row>
    <row r="442" ht="11.25">
      <c r="F442" s="40"/>
    </row>
    <row r="443" ht="11.25">
      <c r="F443" s="40"/>
    </row>
    <row r="444" ht="11.25">
      <c r="F444" s="40"/>
    </row>
    <row r="445" ht="11.25">
      <c r="F445" s="40"/>
    </row>
    <row r="446" ht="11.25">
      <c r="F446" s="40"/>
    </row>
    <row r="447" ht="11.25">
      <c r="F447" s="40"/>
    </row>
    <row r="448" ht="11.25">
      <c r="F448" s="40"/>
    </row>
    <row r="449" ht="11.25">
      <c r="F449" s="40"/>
    </row>
    <row r="450" ht="11.25">
      <c r="F450" s="40"/>
    </row>
    <row r="451" ht="11.25">
      <c r="F451" s="40"/>
    </row>
    <row r="452" ht="11.25">
      <c r="F452" s="40"/>
    </row>
    <row r="453" ht="11.25">
      <c r="F453" s="40"/>
    </row>
    <row r="454" ht="11.25">
      <c r="F454" s="40"/>
    </row>
    <row r="455" ht="11.25">
      <c r="F455" s="40"/>
    </row>
    <row r="456" ht="11.25">
      <c r="F456" s="40"/>
    </row>
    <row r="457" ht="11.25">
      <c r="F457" s="40"/>
    </row>
    <row r="458" ht="11.25">
      <c r="F458" s="40"/>
    </row>
    <row r="459" ht="11.25">
      <c r="F459" s="40"/>
    </row>
    <row r="460" ht="11.25">
      <c r="F460" s="40"/>
    </row>
    <row r="461" ht="11.25">
      <c r="F461" s="40"/>
    </row>
    <row r="462" ht="11.25">
      <c r="F462" s="40"/>
    </row>
    <row r="463" ht="11.25">
      <c r="F463" s="40"/>
    </row>
    <row r="464" ht="11.25">
      <c r="F464" s="40"/>
    </row>
    <row r="465" ht="11.25">
      <c r="F465" s="40"/>
    </row>
    <row r="466" ht="11.25">
      <c r="F466" s="40"/>
    </row>
    <row r="467" ht="11.25">
      <c r="F467" s="40"/>
    </row>
    <row r="468" ht="11.25">
      <c r="F468" s="40"/>
    </row>
    <row r="469" ht="11.25">
      <c r="F469" s="40"/>
    </row>
    <row r="470" ht="11.25">
      <c r="F470" s="40"/>
    </row>
    <row r="471" ht="11.25">
      <c r="F471" s="40"/>
    </row>
    <row r="472" ht="11.25">
      <c r="F472" s="40"/>
    </row>
    <row r="473" ht="11.25">
      <c r="F473" s="40"/>
    </row>
    <row r="474" ht="11.25">
      <c r="F474" s="40"/>
    </row>
    <row r="475" ht="11.25">
      <c r="F475" s="40"/>
    </row>
    <row r="476" ht="11.25">
      <c r="F476" s="40"/>
    </row>
    <row r="477" ht="11.25">
      <c r="F477" s="40"/>
    </row>
    <row r="478" ht="11.25">
      <c r="F478" s="40"/>
    </row>
    <row r="479" ht="11.25">
      <c r="F479" s="40"/>
    </row>
    <row r="480" ht="11.25">
      <c r="F480" s="40"/>
    </row>
    <row r="481" ht="11.25">
      <c r="F481" s="40"/>
    </row>
    <row r="482" ht="11.25">
      <c r="F482" s="40"/>
    </row>
    <row r="483" ht="11.25">
      <c r="F483" s="40"/>
    </row>
    <row r="484" ht="11.25">
      <c r="F484" s="40"/>
    </row>
    <row r="485" ht="11.25">
      <c r="F485" s="40"/>
    </row>
    <row r="486" ht="11.25">
      <c r="F486" s="40"/>
    </row>
    <row r="487" ht="11.25">
      <c r="F487" s="40"/>
    </row>
    <row r="488" ht="11.25">
      <c r="F488" s="40"/>
    </row>
    <row r="489" ht="11.25">
      <c r="F489" s="40"/>
    </row>
    <row r="490" ht="11.25">
      <c r="F490" s="40"/>
    </row>
    <row r="491" ht="11.25">
      <c r="F491" s="40"/>
    </row>
    <row r="492" ht="11.25">
      <c r="F492" s="40"/>
    </row>
    <row r="493" ht="11.25">
      <c r="F493" s="40"/>
    </row>
    <row r="494" ht="11.25">
      <c r="F494" s="40"/>
    </row>
    <row r="495" ht="11.25">
      <c r="F495" s="40"/>
    </row>
    <row r="496" ht="11.25">
      <c r="F496" s="40"/>
    </row>
    <row r="497" ht="11.25">
      <c r="F497" s="40"/>
    </row>
    <row r="498" ht="11.25">
      <c r="F498" s="40"/>
    </row>
    <row r="499" ht="11.25">
      <c r="F499" s="40"/>
    </row>
    <row r="500" ht="11.25">
      <c r="F500" s="40"/>
    </row>
    <row r="501" ht="11.25">
      <c r="F501" s="40"/>
    </row>
    <row r="502" ht="11.25">
      <c r="F502" s="40"/>
    </row>
    <row r="503" ht="11.25">
      <c r="F503" s="40"/>
    </row>
    <row r="504" ht="11.25">
      <c r="F504" s="40"/>
    </row>
    <row r="505" ht="11.25">
      <c r="F505" s="40"/>
    </row>
    <row r="506" ht="11.25">
      <c r="F506" s="40"/>
    </row>
    <row r="507" ht="11.25">
      <c r="F507" s="40"/>
    </row>
    <row r="508" ht="11.25">
      <c r="F508" s="40"/>
    </row>
    <row r="509" ht="11.25">
      <c r="F509" s="40"/>
    </row>
    <row r="510" ht="11.25">
      <c r="F510" s="40"/>
    </row>
    <row r="511" ht="11.25">
      <c r="F511" s="40"/>
    </row>
    <row r="512" ht="11.25">
      <c r="F512" s="40"/>
    </row>
    <row r="513" ht="11.25">
      <c r="F513" s="40"/>
    </row>
    <row r="514" ht="11.25">
      <c r="F514" s="40"/>
    </row>
    <row r="515" ht="11.25">
      <c r="F515" s="40"/>
    </row>
    <row r="516" ht="11.25">
      <c r="F516" s="40"/>
    </row>
    <row r="517" ht="11.25">
      <c r="F517" s="40"/>
    </row>
    <row r="518" ht="11.25">
      <c r="F518" s="40"/>
    </row>
    <row r="519" ht="11.25">
      <c r="F519" s="40"/>
    </row>
    <row r="520" ht="11.25">
      <c r="F520" s="40"/>
    </row>
    <row r="521" ht="11.25">
      <c r="F521" s="40"/>
    </row>
    <row r="522" ht="11.25">
      <c r="F522" s="40"/>
    </row>
    <row r="523" ht="11.25">
      <c r="F523" s="40"/>
    </row>
    <row r="524" ht="11.25">
      <c r="F524" s="40"/>
    </row>
    <row r="525" ht="11.25">
      <c r="F525" s="40"/>
    </row>
    <row r="526" ht="11.25">
      <c r="F526" s="40"/>
    </row>
    <row r="527" ht="11.25">
      <c r="F527" s="40"/>
    </row>
    <row r="528" ht="11.25">
      <c r="F528" s="40"/>
    </row>
    <row r="529" ht="11.25">
      <c r="F529" s="40"/>
    </row>
    <row r="530" ht="11.25">
      <c r="F530" s="40"/>
    </row>
    <row r="531" ht="11.25">
      <c r="F531" s="40"/>
    </row>
    <row r="532" ht="11.25">
      <c r="F532" s="40"/>
    </row>
    <row r="533" ht="11.25">
      <c r="F533" s="40"/>
    </row>
    <row r="534" ht="11.25">
      <c r="F534" s="40"/>
    </row>
    <row r="535" ht="11.25">
      <c r="F535" s="40"/>
    </row>
    <row r="536" ht="11.25">
      <c r="F536" s="40"/>
    </row>
    <row r="537" ht="11.25">
      <c r="F537" s="40"/>
    </row>
    <row r="538" ht="11.25">
      <c r="F538" s="40"/>
    </row>
    <row r="539" ht="11.25">
      <c r="F539" s="40"/>
    </row>
    <row r="540" ht="11.25">
      <c r="F540" s="40"/>
    </row>
    <row r="541" ht="11.25">
      <c r="F541" s="40"/>
    </row>
    <row r="542" ht="11.25">
      <c r="F542" s="40"/>
    </row>
    <row r="543" ht="11.25">
      <c r="F543" s="40"/>
    </row>
    <row r="544" ht="11.25">
      <c r="F544" s="40"/>
    </row>
    <row r="545" ht="11.25">
      <c r="F545" s="40"/>
    </row>
    <row r="546" ht="11.25">
      <c r="F546" s="40"/>
    </row>
    <row r="547" ht="11.25">
      <c r="F547" s="40"/>
    </row>
    <row r="548" ht="11.25">
      <c r="F548" s="40"/>
    </row>
    <row r="549" ht="11.25">
      <c r="F549" s="40"/>
    </row>
    <row r="550" ht="11.25">
      <c r="F550" s="40"/>
    </row>
    <row r="551" ht="11.25">
      <c r="F551" s="40"/>
    </row>
    <row r="552" ht="11.25">
      <c r="F552" s="40"/>
    </row>
    <row r="553" ht="11.25">
      <c r="F553" s="40"/>
    </row>
    <row r="554" ht="11.25">
      <c r="F554" s="40"/>
    </row>
    <row r="555" ht="11.25">
      <c r="F555" s="40"/>
    </row>
    <row r="556" ht="11.25">
      <c r="F556" s="40"/>
    </row>
    <row r="557" ht="11.25">
      <c r="F557" s="40"/>
    </row>
    <row r="558" ht="11.25">
      <c r="F558" s="40"/>
    </row>
    <row r="559" ht="11.25">
      <c r="F559" s="40"/>
    </row>
    <row r="560" ht="11.25">
      <c r="F560" s="40"/>
    </row>
    <row r="561" ht="11.25">
      <c r="F561" s="40"/>
    </row>
    <row r="562" ht="11.25">
      <c r="F562" s="40"/>
    </row>
    <row r="563" ht="11.25">
      <c r="F563" s="40"/>
    </row>
    <row r="564" ht="11.25">
      <c r="F564" s="40"/>
    </row>
    <row r="565" ht="11.25">
      <c r="F565" s="40"/>
    </row>
    <row r="566" ht="11.25">
      <c r="F566" s="40"/>
    </row>
    <row r="567" ht="11.25">
      <c r="F567" s="40"/>
    </row>
    <row r="568" ht="11.25">
      <c r="F568" s="40"/>
    </row>
    <row r="569" ht="11.25">
      <c r="F569" s="40"/>
    </row>
    <row r="570" ht="11.25">
      <c r="F570" s="40"/>
    </row>
    <row r="571" ht="11.25">
      <c r="F571" s="40"/>
    </row>
    <row r="572" ht="11.25">
      <c r="F572" s="40"/>
    </row>
    <row r="573" ht="11.25">
      <c r="F573" s="40"/>
    </row>
    <row r="574" ht="11.25">
      <c r="F574" s="40"/>
    </row>
    <row r="575" ht="11.25">
      <c r="F575" s="40"/>
    </row>
    <row r="576" ht="11.25">
      <c r="F576" s="40"/>
    </row>
    <row r="577" ht="11.25">
      <c r="F577" s="40"/>
    </row>
    <row r="578" ht="11.25">
      <c r="F578" s="40"/>
    </row>
    <row r="579" ht="11.25">
      <c r="F579" s="40"/>
    </row>
    <row r="580" ht="11.25">
      <c r="F580" s="40"/>
    </row>
    <row r="581" ht="11.25">
      <c r="F581" s="40"/>
    </row>
    <row r="582" ht="11.25">
      <c r="F582" s="40"/>
    </row>
    <row r="583" ht="11.25">
      <c r="F583" s="40"/>
    </row>
    <row r="584" ht="11.25">
      <c r="F584" s="40"/>
    </row>
    <row r="585" ht="11.25">
      <c r="F585" s="40"/>
    </row>
    <row r="586" ht="11.25">
      <c r="F586" s="40"/>
    </row>
    <row r="587" ht="11.25">
      <c r="F587" s="40"/>
    </row>
    <row r="588" ht="11.25">
      <c r="F588" s="40"/>
    </row>
    <row r="589" ht="11.25">
      <c r="F589" s="40"/>
    </row>
    <row r="590" ht="11.25">
      <c r="F590" s="40"/>
    </row>
    <row r="591" ht="11.25">
      <c r="F591" s="40"/>
    </row>
    <row r="592" ht="11.25">
      <c r="F592" s="40"/>
    </row>
    <row r="593" ht="11.25">
      <c r="F593" s="40"/>
    </row>
    <row r="594" ht="11.25">
      <c r="F594" s="40"/>
    </row>
    <row r="595" ht="11.25">
      <c r="F595" s="40"/>
    </row>
    <row r="596" ht="11.25">
      <c r="F596" s="40"/>
    </row>
    <row r="597" ht="11.25">
      <c r="F597" s="40"/>
    </row>
    <row r="598" ht="11.25">
      <c r="F598" s="40"/>
    </row>
    <row r="599" ht="11.25">
      <c r="F599" s="40"/>
    </row>
    <row r="600" ht="11.25">
      <c r="F600" s="40"/>
    </row>
    <row r="601" ht="11.25">
      <c r="F601" s="40"/>
    </row>
    <row r="602" ht="11.25">
      <c r="F602" s="40"/>
    </row>
    <row r="603" ht="11.25">
      <c r="F603" s="40"/>
    </row>
    <row r="604" ht="11.25">
      <c r="F604" s="40"/>
    </row>
    <row r="605" ht="11.25">
      <c r="F605" s="40"/>
    </row>
    <row r="606" ht="11.25">
      <c r="F606" s="40"/>
    </row>
    <row r="607" ht="11.25">
      <c r="F607" s="40"/>
    </row>
    <row r="608" ht="11.25">
      <c r="F608" s="40"/>
    </row>
    <row r="609" ht="11.25">
      <c r="F609" s="40"/>
    </row>
    <row r="610" ht="11.25">
      <c r="F610" s="40"/>
    </row>
    <row r="611" ht="11.25">
      <c r="F611" s="40"/>
    </row>
    <row r="612" ht="11.25">
      <c r="F612" s="40"/>
    </row>
    <row r="613" ht="11.25">
      <c r="F613" s="40"/>
    </row>
    <row r="614" ht="11.25">
      <c r="F614" s="40"/>
    </row>
    <row r="615" ht="11.25">
      <c r="F615" s="40"/>
    </row>
    <row r="616" ht="11.25">
      <c r="F616" s="40"/>
    </row>
    <row r="617" ht="11.25">
      <c r="F617" s="40"/>
    </row>
    <row r="618" ht="11.25">
      <c r="F618" s="40"/>
    </row>
    <row r="619" ht="11.25">
      <c r="F619" s="40"/>
    </row>
    <row r="620" ht="11.25">
      <c r="F620" s="40"/>
    </row>
    <row r="621" ht="11.25">
      <c r="F621" s="40"/>
    </row>
    <row r="622" ht="11.25">
      <c r="F622" s="40"/>
    </row>
    <row r="623" ht="11.25">
      <c r="F623" s="40"/>
    </row>
    <row r="624" ht="11.25">
      <c r="F624" s="40"/>
    </row>
    <row r="625" ht="11.25">
      <c r="F625" s="40"/>
    </row>
    <row r="626" ht="11.25">
      <c r="F626" s="40"/>
    </row>
    <row r="627" ht="11.25">
      <c r="F627" s="40"/>
    </row>
    <row r="628" ht="11.25">
      <c r="F628" s="40"/>
    </row>
    <row r="629" ht="11.25">
      <c r="F629" s="40"/>
    </row>
    <row r="630" ht="11.25">
      <c r="F630" s="40"/>
    </row>
    <row r="631" ht="11.25">
      <c r="F631" s="40"/>
    </row>
    <row r="632" ht="11.25">
      <c r="F632" s="40"/>
    </row>
    <row r="633" ht="11.25">
      <c r="F633" s="40"/>
    </row>
    <row r="634" ht="11.25">
      <c r="F634" s="40"/>
    </row>
    <row r="635" ht="11.25">
      <c r="F635" s="40"/>
    </row>
    <row r="636" ht="11.25">
      <c r="F636" s="40"/>
    </row>
    <row r="637" ht="11.25">
      <c r="F637" s="40"/>
    </row>
    <row r="638" ht="11.25">
      <c r="F638" s="40"/>
    </row>
    <row r="639" ht="11.25">
      <c r="F639" s="40"/>
    </row>
    <row r="640" ht="11.25">
      <c r="F640" s="40"/>
    </row>
    <row r="641" ht="11.25">
      <c r="F641" s="40"/>
    </row>
    <row r="642" ht="11.25">
      <c r="F642" s="40"/>
    </row>
    <row r="643" ht="11.25">
      <c r="F643" s="40"/>
    </row>
    <row r="644" ht="11.25">
      <c r="F644" s="40"/>
    </row>
    <row r="645" ht="11.25">
      <c r="F645" s="40"/>
    </row>
    <row r="646" ht="11.25">
      <c r="F646" s="40"/>
    </row>
    <row r="647" ht="11.25">
      <c r="F647" s="40"/>
    </row>
    <row r="648" ht="11.25">
      <c r="F648" s="40"/>
    </row>
    <row r="649" ht="11.25">
      <c r="F649" s="40"/>
    </row>
    <row r="650" ht="11.25">
      <c r="F650" s="40"/>
    </row>
    <row r="651" ht="11.25">
      <c r="F651" s="40"/>
    </row>
    <row r="652" ht="11.25">
      <c r="F652" s="40"/>
    </row>
    <row r="653" ht="11.25">
      <c r="F653" s="40"/>
    </row>
    <row r="654" ht="11.25">
      <c r="F654" s="40"/>
    </row>
    <row r="655" ht="11.25">
      <c r="F655" s="40"/>
    </row>
    <row r="656" ht="11.25">
      <c r="F656" s="40"/>
    </row>
    <row r="657" ht="11.25">
      <c r="F657" s="40"/>
    </row>
    <row r="658" ht="11.25">
      <c r="F658" s="40"/>
    </row>
    <row r="659" ht="11.25">
      <c r="F659" s="40"/>
    </row>
    <row r="660" ht="11.25">
      <c r="F660" s="40"/>
    </row>
    <row r="661" ht="11.25">
      <c r="F661" s="40"/>
    </row>
    <row r="662" ht="11.25">
      <c r="F662" s="40"/>
    </row>
    <row r="663" ht="11.25">
      <c r="F663" s="40"/>
    </row>
    <row r="664" ht="11.25">
      <c r="F664" s="40"/>
    </row>
    <row r="665" ht="11.25">
      <c r="F665" s="40"/>
    </row>
    <row r="666" ht="11.25">
      <c r="F666" s="40"/>
    </row>
    <row r="667" ht="11.25">
      <c r="F667" s="40"/>
    </row>
    <row r="668" ht="11.25">
      <c r="F668" s="40"/>
    </row>
    <row r="669" ht="11.25">
      <c r="F669" s="40"/>
    </row>
    <row r="670" ht="11.25">
      <c r="F670" s="40"/>
    </row>
    <row r="671" ht="11.25">
      <c r="F671" s="40"/>
    </row>
    <row r="672" ht="11.25">
      <c r="F672" s="40"/>
    </row>
    <row r="673" ht="11.25">
      <c r="F673" s="40"/>
    </row>
    <row r="674" ht="11.25">
      <c r="F674" s="40"/>
    </row>
    <row r="675" ht="11.25">
      <c r="F675" s="40"/>
    </row>
    <row r="676" ht="11.25">
      <c r="F676" s="40"/>
    </row>
    <row r="677" ht="11.25">
      <c r="F677" s="40"/>
    </row>
    <row r="678" ht="11.25">
      <c r="F678" s="40"/>
    </row>
    <row r="679" ht="11.25">
      <c r="F679" s="40"/>
    </row>
    <row r="680" ht="11.25">
      <c r="F680" s="40"/>
    </row>
    <row r="681" ht="11.25">
      <c r="F681" s="40"/>
    </row>
    <row r="682" ht="11.25">
      <c r="F682" s="40"/>
    </row>
    <row r="683" ht="11.25">
      <c r="F683" s="40"/>
    </row>
    <row r="684" ht="11.25">
      <c r="F684" s="40"/>
    </row>
    <row r="685" ht="11.25">
      <c r="F685" s="40"/>
    </row>
    <row r="686" ht="11.25">
      <c r="F686" s="40"/>
    </row>
    <row r="687" ht="11.25">
      <c r="F687" s="40"/>
    </row>
    <row r="688" ht="11.25">
      <c r="F688" s="40"/>
    </row>
    <row r="689" ht="11.25">
      <c r="F689" s="40"/>
    </row>
    <row r="690" ht="11.25">
      <c r="F690" s="40"/>
    </row>
    <row r="691" ht="11.25">
      <c r="F691" s="40"/>
    </row>
    <row r="692" ht="11.25">
      <c r="F692" s="40"/>
    </row>
    <row r="693" ht="11.25">
      <c r="F693" s="40"/>
    </row>
    <row r="694" ht="11.25">
      <c r="F694" s="40"/>
    </row>
    <row r="695" ht="11.25">
      <c r="F695" s="40"/>
    </row>
    <row r="696" ht="11.25">
      <c r="F696" s="40"/>
    </row>
    <row r="697" ht="11.25">
      <c r="F697" s="40"/>
    </row>
    <row r="698" ht="11.25">
      <c r="F698" s="40"/>
    </row>
    <row r="699" ht="11.25">
      <c r="F699" s="40"/>
    </row>
    <row r="700" ht="11.25">
      <c r="F700" s="40"/>
    </row>
    <row r="701" ht="11.25">
      <c r="F701" s="40"/>
    </row>
    <row r="702" ht="11.25">
      <c r="F702" s="40"/>
    </row>
    <row r="703" ht="11.25">
      <c r="F703" s="40"/>
    </row>
    <row r="704" ht="11.25">
      <c r="F704" s="40"/>
    </row>
    <row r="705" ht="11.25">
      <c r="F705" s="40"/>
    </row>
    <row r="706" ht="11.25">
      <c r="F706" s="40"/>
    </row>
    <row r="707" ht="11.25">
      <c r="F707" s="40"/>
    </row>
    <row r="708" ht="11.25">
      <c r="F708" s="40"/>
    </row>
    <row r="709" ht="11.25">
      <c r="F709" s="40"/>
    </row>
    <row r="710" ht="11.25">
      <c r="F710" s="40"/>
    </row>
    <row r="711" ht="11.25">
      <c r="F711" s="40"/>
    </row>
    <row r="712" ht="11.25">
      <c r="F712" s="40"/>
    </row>
    <row r="713" ht="11.25">
      <c r="F713" s="40"/>
    </row>
    <row r="714" ht="11.25">
      <c r="F714" s="40"/>
    </row>
    <row r="715" ht="11.25">
      <c r="F715" s="40"/>
    </row>
    <row r="716" ht="11.25">
      <c r="F716" s="40"/>
    </row>
    <row r="717" ht="11.25">
      <c r="F717" s="40"/>
    </row>
    <row r="718" ht="11.25">
      <c r="F718" s="40"/>
    </row>
    <row r="719" ht="11.25">
      <c r="F719" s="40"/>
    </row>
    <row r="720" ht="11.25">
      <c r="F720" s="40"/>
    </row>
    <row r="721" ht="11.25">
      <c r="F721" s="40"/>
    </row>
    <row r="722" ht="11.25">
      <c r="F722" s="40"/>
    </row>
    <row r="723" ht="11.25">
      <c r="F723" s="40"/>
    </row>
    <row r="724" ht="11.25">
      <c r="F724" s="40"/>
    </row>
    <row r="725" ht="11.25">
      <c r="F725" s="40"/>
    </row>
    <row r="726" ht="11.25">
      <c r="F726" s="40"/>
    </row>
    <row r="727" ht="11.25">
      <c r="F727" s="40"/>
    </row>
    <row r="728" ht="11.25">
      <c r="F728" s="40"/>
    </row>
    <row r="729" ht="11.25">
      <c r="F729" s="40"/>
    </row>
    <row r="730" ht="11.25">
      <c r="F730" s="40"/>
    </row>
    <row r="731" ht="11.25">
      <c r="F731" s="40"/>
    </row>
    <row r="732" ht="11.25">
      <c r="F732" s="40"/>
    </row>
    <row r="733" ht="11.25">
      <c r="F733" s="40"/>
    </row>
    <row r="734" ht="11.25">
      <c r="F734" s="40"/>
    </row>
    <row r="735" ht="11.25">
      <c r="F735" s="40"/>
    </row>
    <row r="736" ht="11.25">
      <c r="F736" s="40"/>
    </row>
    <row r="737" ht="11.25">
      <c r="F737" s="40"/>
    </row>
    <row r="738" ht="11.25">
      <c r="F738" s="40"/>
    </row>
    <row r="739" ht="11.25">
      <c r="F739" s="40"/>
    </row>
    <row r="740" ht="11.25">
      <c r="F740" s="40"/>
    </row>
    <row r="741" ht="11.25">
      <c r="F741" s="40"/>
    </row>
    <row r="742" ht="11.25">
      <c r="F742" s="40"/>
    </row>
    <row r="743" ht="11.25">
      <c r="F743" s="40"/>
    </row>
    <row r="744" ht="11.25">
      <c r="F744" s="40"/>
    </row>
    <row r="745" ht="11.25">
      <c r="F745" s="40"/>
    </row>
    <row r="746" ht="11.25">
      <c r="F746" s="40"/>
    </row>
    <row r="747" ht="11.25">
      <c r="F747" s="40"/>
    </row>
    <row r="748" ht="11.25">
      <c r="F748" s="40"/>
    </row>
    <row r="749" ht="11.25">
      <c r="F749" s="40"/>
    </row>
    <row r="750" ht="11.25">
      <c r="F750" s="40"/>
    </row>
    <row r="751" ht="11.25">
      <c r="F751" s="40"/>
    </row>
    <row r="752" ht="11.25">
      <c r="F752" s="40"/>
    </row>
    <row r="753" ht="11.25">
      <c r="F753" s="40"/>
    </row>
    <row r="754" ht="11.25">
      <c r="F754" s="40"/>
    </row>
    <row r="755" ht="11.25">
      <c r="F755" s="40"/>
    </row>
    <row r="756" ht="11.25">
      <c r="F756" s="40"/>
    </row>
    <row r="757" ht="11.25">
      <c r="F757" s="40"/>
    </row>
    <row r="758" ht="11.25">
      <c r="F758" s="40"/>
    </row>
    <row r="759" ht="11.25">
      <c r="F759" s="40"/>
    </row>
    <row r="760" ht="11.25">
      <c r="F760" s="40"/>
    </row>
    <row r="761" ht="11.25">
      <c r="F761" s="40"/>
    </row>
    <row r="762" ht="11.25">
      <c r="F762" s="40"/>
    </row>
    <row r="763" ht="11.25">
      <c r="F763" s="40"/>
    </row>
    <row r="764" ht="11.25">
      <c r="F764" s="40"/>
    </row>
    <row r="765" ht="11.25">
      <c r="F765" s="40"/>
    </row>
    <row r="766" ht="11.25">
      <c r="F766" s="40"/>
    </row>
    <row r="767" ht="11.25">
      <c r="F767" s="40"/>
    </row>
    <row r="768" ht="11.25">
      <c r="F768" s="40"/>
    </row>
    <row r="769" ht="11.25">
      <c r="F769" s="40"/>
    </row>
    <row r="770" ht="11.25">
      <c r="F770" s="40"/>
    </row>
    <row r="771" ht="11.25">
      <c r="F771" s="40"/>
    </row>
    <row r="772" ht="11.25">
      <c r="F772" s="40"/>
    </row>
    <row r="773" ht="11.25">
      <c r="F773" s="40"/>
    </row>
    <row r="774" ht="11.25">
      <c r="F774" s="40"/>
    </row>
    <row r="775" ht="11.25">
      <c r="F775" s="40"/>
    </row>
    <row r="776" ht="11.25">
      <c r="F776" s="40"/>
    </row>
    <row r="777" ht="11.25">
      <c r="F777" s="40"/>
    </row>
    <row r="778" ht="11.25">
      <c r="F778" s="40"/>
    </row>
    <row r="779" ht="11.25">
      <c r="F779" s="40"/>
    </row>
    <row r="780" ht="11.25">
      <c r="F780" s="40"/>
    </row>
    <row r="781" ht="11.25">
      <c r="F781" s="40"/>
    </row>
    <row r="782" ht="11.25">
      <c r="F782" s="40"/>
    </row>
    <row r="783" ht="11.25">
      <c r="F783" s="40"/>
    </row>
    <row r="784" ht="11.25">
      <c r="F784" s="40"/>
    </row>
    <row r="785" ht="11.25">
      <c r="F785" s="40"/>
    </row>
    <row r="786" ht="11.25">
      <c r="F786" s="40"/>
    </row>
    <row r="787" ht="11.25">
      <c r="F787" s="40"/>
    </row>
    <row r="788" ht="11.25">
      <c r="F788" s="40"/>
    </row>
    <row r="789" ht="11.25">
      <c r="F789" s="40"/>
    </row>
    <row r="790" ht="11.25">
      <c r="F790" s="40"/>
    </row>
    <row r="791" ht="11.25">
      <c r="F791" s="40"/>
    </row>
    <row r="792" ht="11.25">
      <c r="F792" s="40"/>
    </row>
    <row r="793" ht="11.25">
      <c r="F793" s="40"/>
    </row>
    <row r="794" ht="11.25">
      <c r="F794" s="40"/>
    </row>
    <row r="795" ht="11.25">
      <c r="F795" s="40"/>
    </row>
    <row r="796" ht="11.25">
      <c r="F796" s="40"/>
    </row>
    <row r="797" ht="11.25">
      <c r="F797" s="40"/>
    </row>
    <row r="798" ht="11.25">
      <c r="F798" s="40"/>
    </row>
    <row r="799" ht="11.25">
      <c r="F799" s="40"/>
    </row>
    <row r="800" ht="11.25">
      <c r="F800" s="40"/>
    </row>
    <row r="801" ht="11.25">
      <c r="F801" s="40"/>
    </row>
    <row r="802" ht="11.25">
      <c r="F802" s="40"/>
    </row>
    <row r="803" ht="11.25">
      <c r="F803" s="40"/>
    </row>
    <row r="804" ht="11.25">
      <c r="F804" s="40"/>
    </row>
    <row r="805" ht="11.25">
      <c r="F805" s="40"/>
    </row>
    <row r="806" ht="11.25">
      <c r="F806" s="40"/>
    </row>
    <row r="807" ht="11.25">
      <c r="F807" s="40"/>
    </row>
    <row r="808" ht="11.25">
      <c r="F808" s="40"/>
    </row>
    <row r="809" ht="11.25">
      <c r="F809" s="40"/>
    </row>
    <row r="810" ht="11.25">
      <c r="F810" s="40"/>
    </row>
    <row r="811" ht="11.25">
      <c r="F811" s="40"/>
    </row>
    <row r="812" ht="11.25">
      <c r="F812" s="40"/>
    </row>
    <row r="813" ht="11.25">
      <c r="F813" s="40"/>
    </row>
    <row r="814" ht="11.25">
      <c r="F814" s="40"/>
    </row>
    <row r="815" ht="11.25">
      <c r="F815" s="40"/>
    </row>
    <row r="816" ht="11.25">
      <c r="F816" s="40"/>
    </row>
    <row r="817" ht="11.25">
      <c r="F817" s="40"/>
    </row>
    <row r="818" ht="11.25">
      <c r="F818" s="40"/>
    </row>
    <row r="819" ht="11.25">
      <c r="F819" s="40"/>
    </row>
    <row r="820" ht="11.25">
      <c r="F820" s="40"/>
    </row>
    <row r="821" ht="11.25">
      <c r="F821" s="40"/>
    </row>
    <row r="822" ht="11.25">
      <c r="F822" s="40"/>
    </row>
    <row r="823" ht="11.25">
      <c r="F823" s="40"/>
    </row>
    <row r="824" ht="11.25">
      <c r="F824" s="40"/>
    </row>
    <row r="825" ht="11.25">
      <c r="F825" s="40"/>
    </row>
    <row r="826" ht="11.25">
      <c r="F826" s="40"/>
    </row>
    <row r="827" ht="11.25">
      <c r="F827" s="40"/>
    </row>
    <row r="828" ht="11.25">
      <c r="F828" s="40"/>
    </row>
    <row r="829" ht="11.25">
      <c r="F829" s="40"/>
    </row>
    <row r="830" ht="11.25">
      <c r="F830" s="40"/>
    </row>
    <row r="831" ht="11.25">
      <c r="F831" s="40"/>
    </row>
    <row r="832" ht="11.25">
      <c r="F832" s="40"/>
    </row>
    <row r="833" ht="11.25">
      <c r="F833" s="40"/>
    </row>
    <row r="834" ht="11.25">
      <c r="F834" s="40"/>
    </row>
    <row r="835" ht="11.25">
      <c r="F835" s="40"/>
    </row>
    <row r="836" ht="11.25">
      <c r="F836" s="40"/>
    </row>
    <row r="837" ht="11.25">
      <c r="F837" s="40"/>
    </row>
    <row r="838" ht="11.25">
      <c r="F838" s="40"/>
    </row>
    <row r="839" ht="11.25">
      <c r="F839" s="40"/>
    </row>
    <row r="840" ht="11.25">
      <c r="F840" s="40"/>
    </row>
    <row r="841" ht="11.25">
      <c r="F841" s="40"/>
    </row>
    <row r="842" ht="11.25">
      <c r="F842" s="40"/>
    </row>
    <row r="843" ht="11.25">
      <c r="F843" s="40"/>
    </row>
    <row r="844" ht="11.25">
      <c r="F844" s="40"/>
    </row>
    <row r="845" ht="11.25">
      <c r="F845" s="40"/>
    </row>
    <row r="846" ht="11.25">
      <c r="F846" s="40"/>
    </row>
    <row r="847" ht="11.25">
      <c r="F847" s="40"/>
    </row>
    <row r="848" ht="11.25">
      <c r="F848" s="40"/>
    </row>
    <row r="849" ht="11.25">
      <c r="F849" s="40"/>
    </row>
    <row r="850" ht="11.25">
      <c r="F850" s="40"/>
    </row>
    <row r="851" ht="11.25">
      <c r="F851" s="40"/>
    </row>
    <row r="852" ht="11.25">
      <c r="F852" s="40"/>
    </row>
    <row r="853" ht="11.25">
      <c r="F853" s="40"/>
    </row>
    <row r="854" ht="11.25">
      <c r="F854" s="40"/>
    </row>
    <row r="855" ht="11.25">
      <c r="F855" s="40"/>
    </row>
    <row r="856" ht="11.25">
      <c r="F856" s="40"/>
    </row>
    <row r="857" ht="11.25">
      <c r="F857" s="40"/>
    </row>
    <row r="858" ht="11.25">
      <c r="F858" s="40"/>
    </row>
    <row r="859" ht="11.25">
      <c r="F859" s="40"/>
    </row>
    <row r="860" ht="11.25">
      <c r="F860" s="40"/>
    </row>
    <row r="861" ht="11.25">
      <c r="F861" s="40"/>
    </row>
    <row r="862" ht="11.25">
      <c r="F862" s="40"/>
    </row>
    <row r="863" ht="11.25">
      <c r="F863" s="40"/>
    </row>
    <row r="864" ht="11.25">
      <c r="F864" s="40"/>
    </row>
    <row r="865" ht="11.25">
      <c r="F865" s="40"/>
    </row>
    <row r="866" ht="11.25">
      <c r="F866" s="40"/>
    </row>
    <row r="867" ht="11.25">
      <c r="F867" s="40"/>
    </row>
    <row r="868" ht="11.25">
      <c r="F868" s="40"/>
    </row>
    <row r="869" ht="11.25">
      <c r="F869" s="40"/>
    </row>
    <row r="870" ht="11.25">
      <c r="F870" s="40"/>
    </row>
    <row r="871" ht="11.25">
      <c r="F871" s="40"/>
    </row>
    <row r="872" ht="11.25">
      <c r="F872" s="40"/>
    </row>
    <row r="873" ht="11.25">
      <c r="F873" s="40"/>
    </row>
    <row r="874" ht="11.25">
      <c r="F874" s="40"/>
    </row>
    <row r="875" ht="11.25">
      <c r="F875" s="40"/>
    </row>
    <row r="876" ht="11.25">
      <c r="F876" s="40"/>
    </row>
    <row r="877" ht="11.25">
      <c r="F877" s="40"/>
    </row>
    <row r="878" ht="11.25">
      <c r="F878" s="40"/>
    </row>
    <row r="879" ht="11.25">
      <c r="F879" s="40"/>
    </row>
    <row r="880" ht="11.25">
      <c r="F880" s="40"/>
    </row>
    <row r="881" ht="11.25">
      <c r="F881" s="40"/>
    </row>
    <row r="882" ht="11.25">
      <c r="F882" s="40"/>
    </row>
    <row r="883" ht="11.25">
      <c r="F883" s="40"/>
    </row>
    <row r="884" ht="11.25">
      <c r="F884" s="40"/>
    </row>
    <row r="885" ht="11.25">
      <c r="F885" s="40"/>
    </row>
    <row r="886" ht="11.25">
      <c r="F886" s="40"/>
    </row>
    <row r="887" ht="11.25">
      <c r="F887" s="40"/>
    </row>
    <row r="888" ht="11.25">
      <c r="F888" s="40"/>
    </row>
    <row r="889" ht="11.25">
      <c r="F889" s="40"/>
    </row>
    <row r="890" ht="11.25">
      <c r="F890" s="40"/>
    </row>
    <row r="891" ht="11.25">
      <c r="F891" s="40"/>
    </row>
    <row r="892" ht="11.25">
      <c r="F892" s="40"/>
    </row>
    <row r="893" ht="11.25">
      <c r="F893" s="40"/>
    </row>
    <row r="894" ht="11.25">
      <c r="F894" s="40"/>
    </row>
    <row r="895" ht="11.25">
      <c r="F895" s="40"/>
    </row>
    <row r="896" ht="11.25">
      <c r="F896" s="40"/>
    </row>
    <row r="897" ht="11.25">
      <c r="F897" s="40"/>
    </row>
    <row r="898" ht="11.25">
      <c r="F898" s="40"/>
    </row>
    <row r="899" ht="11.25">
      <c r="F899" s="40"/>
    </row>
    <row r="900" ht="11.25">
      <c r="F900" s="40"/>
    </row>
    <row r="901" ht="11.25">
      <c r="F901" s="40"/>
    </row>
    <row r="902" ht="11.25">
      <c r="F902" s="40"/>
    </row>
    <row r="903" ht="11.25">
      <c r="F903" s="40"/>
    </row>
    <row r="904" ht="11.25">
      <c r="F904" s="40"/>
    </row>
    <row r="905" ht="11.25">
      <c r="F905" s="40"/>
    </row>
    <row r="906" ht="11.25">
      <c r="F906" s="40"/>
    </row>
    <row r="907" ht="11.25">
      <c r="F907" s="40"/>
    </row>
    <row r="908" ht="11.25">
      <c r="F908" s="40"/>
    </row>
    <row r="909" ht="11.25">
      <c r="F909" s="40"/>
    </row>
    <row r="910" ht="11.25">
      <c r="F910" s="40"/>
    </row>
    <row r="911" ht="11.25">
      <c r="F911" s="40"/>
    </row>
    <row r="912" ht="11.25">
      <c r="F912" s="40"/>
    </row>
    <row r="913" ht="11.25">
      <c r="F913" s="40"/>
    </row>
    <row r="914" ht="11.25">
      <c r="F914" s="40"/>
    </row>
    <row r="915" ht="11.25">
      <c r="F915" s="40"/>
    </row>
    <row r="916" ht="11.25">
      <c r="F916" s="40"/>
    </row>
    <row r="917" ht="11.25">
      <c r="F917" s="40"/>
    </row>
    <row r="918" ht="11.25">
      <c r="F918" s="40"/>
    </row>
    <row r="919" ht="11.25">
      <c r="F919" s="40"/>
    </row>
    <row r="920" ht="11.25">
      <c r="F920" s="40"/>
    </row>
    <row r="921" ht="11.25">
      <c r="F921" s="40"/>
    </row>
    <row r="922" ht="11.25">
      <c r="F922" s="40"/>
    </row>
    <row r="923" ht="11.25">
      <c r="F923" s="40"/>
    </row>
    <row r="924" ht="11.25">
      <c r="F924" s="40"/>
    </row>
    <row r="925" ht="11.25">
      <c r="F925" s="40"/>
    </row>
    <row r="926" ht="11.25">
      <c r="F926" s="40"/>
    </row>
    <row r="927" ht="11.25">
      <c r="F927" s="40"/>
    </row>
    <row r="928" ht="11.25">
      <c r="F928" s="40"/>
    </row>
    <row r="929" ht="11.25">
      <c r="F929" s="40"/>
    </row>
    <row r="930" ht="11.25">
      <c r="F930" s="40"/>
    </row>
    <row r="931" ht="11.25">
      <c r="F931" s="40"/>
    </row>
    <row r="932" ht="11.25">
      <c r="F932" s="40"/>
    </row>
    <row r="933" ht="11.25">
      <c r="F933" s="40"/>
    </row>
    <row r="934" ht="11.25">
      <c r="F934" s="40"/>
    </row>
    <row r="935" ht="11.25">
      <c r="F935" s="40"/>
    </row>
    <row r="936" ht="11.25">
      <c r="F936" s="40"/>
    </row>
    <row r="937" ht="11.25">
      <c r="F937" s="40"/>
    </row>
    <row r="938" ht="11.25">
      <c r="F938" s="40"/>
    </row>
    <row r="939" ht="11.25">
      <c r="F939" s="40"/>
    </row>
    <row r="940" ht="11.25">
      <c r="F940" s="40"/>
    </row>
    <row r="941" ht="11.25">
      <c r="F941" s="40"/>
    </row>
    <row r="942" ht="11.25">
      <c r="F942" s="40"/>
    </row>
    <row r="943" ht="11.25">
      <c r="F943" s="40"/>
    </row>
    <row r="944" ht="11.25">
      <c r="F944" s="40"/>
    </row>
    <row r="945" ht="11.25">
      <c r="F945" s="40"/>
    </row>
    <row r="946" ht="11.25">
      <c r="F946" s="40"/>
    </row>
    <row r="947" ht="11.25">
      <c r="F947" s="40"/>
    </row>
    <row r="948" ht="11.25">
      <c r="F948" s="40"/>
    </row>
    <row r="949" ht="11.25">
      <c r="F949" s="40"/>
    </row>
    <row r="950" ht="11.25">
      <c r="F950" s="40"/>
    </row>
    <row r="951" ht="11.25">
      <c r="F951" s="40"/>
    </row>
    <row r="952" ht="11.25">
      <c r="F952" s="40"/>
    </row>
    <row r="953" ht="11.25">
      <c r="F953" s="40"/>
    </row>
    <row r="954" ht="11.25">
      <c r="F954" s="40"/>
    </row>
    <row r="955" ht="11.25">
      <c r="F955" s="40"/>
    </row>
    <row r="956" ht="11.25">
      <c r="F956" s="40"/>
    </row>
    <row r="957" ht="11.25">
      <c r="F957" s="40"/>
    </row>
    <row r="958" ht="11.25">
      <c r="F958" s="40"/>
    </row>
    <row r="959" ht="11.25">
      <c r="F959" s="40"/>
    </row>
    <row r="960" ht="11.25">
      <c r="F960" s="40"/>
    </row>
    <row r="961" ht="11.25">
      <c r="F961" s="40"/>
    </row>
    <row r="962" ht="11.25">
      <c r="F962" s="40"/>
    </row>
    <row r="963" ht="11.25">
      <c r="F963" s="40"/>
    </row>
    <row r="964" ht="11.25">
      <c r="F964" s="40"/>
    </row>
    <row r="965" ht="11.25">
      <c r="F965" s="40"/>
    </row>
    <row r="966" ht="11.25">
      <c r="F966" s="40"/>
    </row>
    <row r="967" ht="11.25">
      <c r="F967" s="40"/>
    </row>
    <row r="968" ht="11.25">
      <c r="F968" s="40"/>
    </row>
    <row r="969" ht="11.25">
      <c r="F969" s="40"/>
    </row>
    <row r="970" ht="11.25">
      <c r="F970" s="40"/>
    </row>
    <row r="971" ht="11.25">
      <c r="F971" s="40"/>
    </row>
    <row r="972" ht="11.25">
      <c r="F972" s="40"/>
    </row>
    <row r="973" ht="11.25">
      <c r="F973" s="40"/>
    </row>
    <row r="974" ht="11.25">
      <c r="F974" s="40"/>
    </row>
    <row r="975" ht="11.25">
      <c r="F975" s="40"/>
    </row>
    <row r="976" ht="11.25">
      <c r="F976" s="40"/>
    </row>
    <row r="977" ht="11.25">
      <c r="F977" s="40"/>
    </row>
    <row r="978" ht="11.25">
      <c r="F978" s="40"/>
    </row>
    <row r="979" ht="11.25">
      <c r="F979" s="40"/>
    </row>
    <row r="980" ht="11.25">
      <c r="F980" s="40"/>
    </row>
    <row r="981" ht="11.25">
      <c r="F981" s="40"/>
    </row>
    <row r="982" ht="11.25">
      <c r="F982" s="40"/>
    </row>
    <row r="983" ht="11.25">
      <c r="F983" s="40"/>
    </row>
    <row r="984" ht="11.25">
      <c r="F984" s="40"/>
    </row>
    <row r="985" ht="11.25">
      <c r="F985" s="40"/>
    </row>
    <row r="986" ht="11.25">
      <c r="F986" s="40"/>
    </row>
    <row r="987" ht="11.25">
      <c r="F987" s="40"/>
    </row>
    <row r="988" ht="11.25">
      <c r="F988" s="40"/>
    </row>
    <row r="989" ht="11.25">
      <c r="F989" s="40"/>
    </row>
    <row r="990" ht="11.25">
      <c r="F990" s="40"/>
    </row>
    <row r="991" ht="11.25">
      <c r="F991" s="40"/>
    </row>
    <row r="992" ht="11.25">
      <c r="F992" s="40"/>
    </row>
    <row r="993" ht="11.25">
      <c r="F993" s="40"/>
    </row>
    <row r="994" ht="11.25">
      <c r="F994" s="40"/>
    </row>
    <row r="995" ht="11.25">
      <c r="F995" s="40"/>
    </row>
    <row r="996" ht="11.25">
      <c r="F996" s="40"/>
    </row>
    <row r="997" ht="11.25">
      <c r="F997" s="40"/>
    </row>
    <row r="998" ht="11.25">
      <c r="F998" s="40"/>
    </row>
    <row r="999" ht="11.25">
      <c r="F999" s="40"/>
    </row>
    <row r="1000" ht="11.25">
      <c r="F1000" s="40"/>
    </row>
    <row r="1001" ht="11.25">
      <c r="F1001" s="40"/>
    </row>
    <row r="1002" ht="11.25">
      <c r="F1002" s="40"/>
    </row>
    <row r="1003" ht="11.25">
      <c r="F1003" s="40"/>
    </row>
    <row r="1004" ht="11.25">
      <c r="F1004" s="40"/>
    </row>
    <row r="1005" ht="11.25">
      <c r="F1005" s="40"/>
    </row>
    <row r="1006" ht="11.25">
      <c r="F1006" s="40"/>
    </row>
    <row r="1007" ht="11.25">
      <c r="F1007" s="40"/>
    </row>
    <row r="1008" ht="11.25">
      <c r="F1008" s="40"/>
    </row>
    <row r="1009" ht="11.25">
      <c r="F1009" s="40"/>
    </row>
    <row r="1010" ht="11.25">
      <c r="F1010" s="40"/>
    </row>
    <row r="1011" ht="11.25">
      <c r="F1011" s="40"/>
    </row>
    <row r="1012" ht="11.25">
      <c r="F1012" s="40"/>
    </row>
    <row r="1013" ht="11.25">
      <c r="F1013" s="40"/>
    </row>
    <row r="1014" ht="11.25">
      <c r="F1014" s="40"/>
    </row>
    <row r="1015" ht="11.25">
      <c r="F1015" s="40"/>
    </row>
    <row r="1016" ht="11.25">
      <c r="F1016" s="40"/>
    </row>
    <row r="1017" ht="11.25">
      <c r="F1017" s="40"/>
    </row>
    <row r="1018" ht="11.25">
      <c r="F1018" s="40"/>
    </row>
    <row r="1019" ht="11.25">
      <c r="F1019" s="40"/>
    </row>
    <row r="1020" ht="11.25">
      <c r="F1020" s="40"/>
    </row>
    <row r="1021" ht="11.25">
      <c r="F1021" s="40"/>
    </row>
    <row r="1022" ht="11.25">
      <c r="F1022" s="40"/>
    </row>
    <row r="1023" ht="11.25">
      <c r="F1023" s="40"/>
    </row>
    <row r="1024" ht="11.25">
      <c r="F1024" s="40"/>
    </row>
    <row r="1025" ht="11.25">
      <c r="F1025" s="40"/>
    </row>
    <row r="1026" ht="11.25">
      <c r="F1026" s="40"/>
    </row>
    <row r="1027" ht="11.25">
      <c r="F1027" s="40"/>
    </row>
    <row r="1028" ht="11.25">
      <c r="F1028" s="40"/>
    </row>
    <row r="1029" ht="11.25">
      <c r="F1029" s="40"/>
    </row>
    <row r="1030" ht="11.25">
      <c r="F1030" s="40"/>
    </row>
    <row r="1031" ht="11.25">
      <c r="F1031" s="40"/>
    </row>
    <row r="1032" ht="11.25">
      <c r="F1032" s="40"/>
    </row>
    <row r="1033" ht="11.25">
      <c r="F1033" s="40"/>
    </row>
    <row r="1034" ht="11.25">
      <c r="F1034" s="40"/>
    </row>
    <row r="1035" ht="11.25">
      <c r="F1035" s="40"/>
    </row>
    <row r="1036" ht="11.25">
      <c r="F1036" s="40"/>
    </row>
    <row r="1037" ht="11.25">
      <c r="F1037" s="40"/>
    </row>
    <row r="1038" ht="11.25">
      <c r="F1038" s="40"/>
    </row>
    <row r="1039" ht="11.25">
      <c r="F1039" s="40"/>
    </row>
    <row r="1040" ht="11.25">
      <c r="F1040" s="40"/>
    </row>
    <row r="1041" ht="11.25">
      <c r="F1041" s="40"/>
    </row>
    <row r="1042" ht="11.25">
      <c r="F1042" s="40"/>
    </row>
    <row r="1043" ht="11.25">
      <c r="F1043" s="40"/>
    </row>
    <row r="1044" ht="11.25">
      <c r="F1044" s="40"/>
    </row>
    <row r="1045" ht="11.25">
      <c r="F1045" s="40"/>
    </row>
    <row r="1046" ht="11.25">
      <c r="F1046" s="40"/>
    </row>
    <row r="1047" ht="11.25">
      <c r="F1047" s="40"/>
    </row>
    <row r="1048" ht="11.25">
      <c r="F1048" s="40"/>
    </row>
    <row r="1049" ht="11.25">
      <c r="F1049" s="40"/>
    </row>
    <row r="1050" ht="11.25">
      <c r="F1050" s="40"/>
    </row>
    <row r="1051" ht="11.25">
      <c r="F1051" s="40"/>
    </row>
    <row r="1052" ht="11.25">
      <c r="F1052" s="40"/>
    </row>
    <row r="1053" ht="11.25">
      <c r="F1053" s="40"/>
    </row>
    <row r="1054" ht="11.25">
      <c r="F1054" s="40"/>
    </row>
    <row r="1055" ht="11.25">
      <c r="F1055" s="40"/>
    </row>
    <row r="1056" ht="11.25">
      <c r="F1056" s="40"/>
    </row>
    <row r="1057" ht="11.25">
      <c r="F1057" s="40"/>
    </row>
    <row r="1058" ht="11.25">
      <c r="F1058" s="40"/>
    </row>
    <row r="1059" ht="11.25">
      <c r="F1059" s="40"/>
    </row>
    <row r="1060" ht="11.25">
      <c r="F1060" s="40"/>
    </row>
    <row r="1061" ht="11.25">
      <c r="F1061" s="40"/>
    </row>
    <row r="1062" ht="11.25">
      <c r="F1062" s="40"/>
    </row>
    <row r="1063" ht="11.25">
      <c r="F1063" s="40"/>
    </row>
    <row r="1064" ht="11.25">
      <c r="F1064" s="40"/>
    </row>
    <row r="1065" ht="11.25">
      <c r="F1065" s="40"/>
    </row>
    <row r="1066" ht="11.25">
      <c r="F1066" s="40"/>
    </row>
    <row r="1067" ht="11.25">
      <c r="F1067" s="40"/>
    </row>
    <row r="1068" ht="11.25">
      <c r="F1068" s="40"/>
    </row>
    <row r="1069" ht="11.25">
      <c r="F1069" s="40"/>
    </row>
    <row r="1070" ht="11.25">
      <c r="F1070" s="40"/>
    </row>
    <row r="1071" ht="11.25">
      <c r="F1071" s="40"/>
    </row>
    <row r="1072" ht="11.25">
      <c r="F1072" s="40"/>
    </row>
    <row r="1073" ht="11.25">
      <c r="F1073" s="40"/>
    </row>
    <row r="1074" ht="11.25">
      <c r="F1074" s="40"/>
    </row>
    <row r="1075" ht="11.25">
      <c r="F1075" s="40"/>
    </row>
    <row r="1076" ht="11.25">
      <c r="F1076" s="40"/>
    </row>
    <row r="1077" ht="11.25">
      <c r="F1077" s="40"/>
    </row>
    <row r="1078" ht="11.25">
      <c r="F1078" s="40"/>
    </row>
    <row r="1079" ht="11.25">
      <c r="F1079" s="40"/>
    </row>
    <row r="1080" ht="11.25">
      <c r="F1080" s="40"/>
    </row>
    <row r="1081" ht="11.25">
      <c r="F1081" s="40"/>
    </row>
    <row r="1082" ht="11.25">
      <c r="F1082" s="40"/>
    </row>
    <row r="1083" ht="11.25">
      <c r="F1083" s="40"/>
    </row>
    <row r="1084" ht="11.25">
      <c r="F1084" s="40"/>
    </row>
    <row r="1085" ht="11.25">
      <c r="F1085" s="40"/>
    </row>
    <row r="1086" ht="11.25">
      <c r="F1086" s="40"/>
    </row>
    <row r="1087" ht="11.25">
      <c r="F1087" s="40"/>
    </row>
    <row r="1088" ht="11.25">
      <c r="F1088" s="40"/>
    </row>
    <row r="1089" ht="11.25">
      <c r="F1089" s="40"/>
    </row>
    <row r="1090" ht="11.25">
      <c r="F1090" s="40"/>
    </row>
    <row r="1091" ht="11.25">
      <c r="F1091" s="40"/>
    </row>
    <row r="1092" ht="11.25">
      <c r="F1092" s="40"/>
    </row>
    <row r="1093" ht="11.25">
      <c r="F1093" s="40"/>
    </row>
    <row r="1094" ht="11.25">
      <c r="F1094" s="40"/>
    </row>
    <row r="1095" ht="11.25">
      <c r="F1095" s="40"/>
    </row>
    <row r="1096" ht="11.25">
      <c r="F1096" s="40"/>
    </row>
    <row r="1097" ht="11.25">
      <c r="F1097" s="40"/>
    </row>
    <row r="1098" ht="11.25">
      <c r="F1098" s="40"/>
    </row>
    <row r="1099" ht="11.25">
      <c r="F1099" s="40"/>
    </row>
    <row r="1100" ht="11.25">
      <c r="F1100" s="40"/>
    </row>
    <row r="1101" ht="11.25">
      <c r="F1101" s="40"/>
    </row>
    <row r="1102" ht="11.25">
      <c r="F1102" s="40"/>
    </row>
    <row r="1103" ht="11.25">
      <c r="F1103" s="40"/>
    </row>
    <row r="1104" ht="11.25">
      <c r="F1104" s="40"/>
    </row>
    <row r="1105" ht="11.25">
      <c r="F1105" s="40"/>
    </row>
    <row r="1106" ht="11.25">
      <c r="F1106" s="40"/>
    </row>
    <row r="1107" ht="11.25">
      <c r="F1107" s="40"/>
    </row>
    <row r="1108" ht="11.25">
      <c r="F1108" s="40"/>
    </row>
    <row r="1109" ht="11.25">
      <c r="F1109" s="40"/>
    </row>
    <row r="1110" ht="11.25">
      <c r="F1110" s="40"/>
    </row>
    <row r="1111" ht="11.25">
      <c r="F1111" s="40"/>
    </row>
    <row r="1112" ht="11.25">
      <c r="F1112" s="40"/>
    </row>
    <row r="1113" ht="11.25">
      <c r="F1113" s="40"/>
    </row>
    <row r="1114" ht="11.25">
      <c r="F1114" s="40"/>
    </row>
    <row r="1115" ht="11.25">
      <c r="F1115" s="40"/>
    </row>
    <row r="1116" ht="11.25">
      <c r="F1116" s="40"/>
    </row>
    <row r="1117" ht="11.25">
      <c r="F1117" s="40"/>
    </row>
    <row r="1118" ht="11.25">
      <c r="F1118" s="40"/>
    </row>
    <row r="1119" ht="11.25">
      <c r="F1119" s="40"/>
    </row>
    <row r="1120" ht="11.25">
      <c r="F1120" s="40"/>
    </row>
    <row r="1121" ht="11.25">
      <c r="F1121" s="40"/>
    </row>
    <row r="1122" ht="11.25">
      <c r="F1122" s="40"/>
    </row>
    <row r="1123" ht="11.25">
      <c r="F1123" s="40"/>
    </row>
    <row r="1124" ht="11.25">
      <c r="F1124" s="40"/>
    </row>
    <row r="1125" ht="11.25">
      <c r="F1125" s="40"/>
    </row>
    <row r="1126" ht="11.25">
      <c r="F1126" s="40"/>
    </row>
    <row r="1127" ht="11.25">
      <c r="F1127" s="40"/>
    </row>
    <row r="1128" ht="11.25">
      <c r="F1128" s="40"/>
    </row>
    <row r="1129" ht="11.25">
      <c r="F1129" s="40"/>
    </row>
    <row r="1130" ht="11.25">
      <c r="F1130" s="40"/>
    </row>
    <row r="1131" ht="11.25">
      <c r="F1131" s="40"/>
    </row>
    <row r="1132" ht="11.25">
      <c r="F1132" s="40"/>
    </row>
    <row r="1133" ht="11.25">
      <c r="F1133" s="40"/>
    </row>
    <row r="1134" ht="11.25">
      <c r="F1134" s="40"/>
    </row>
    <row r="1135" ht="11.25">
      <c r="F1135" s="40"/>
    </row>
    <row r="1136" ht="11.25">
      <c r="F1136" s="40"/>
    </row>
    <row r="1137" ht="11.25">
      <c r="F1137" s="40"/>
    </row>
    <row r="1138" ht="11.25">
      <c r="F1138" s="40"/>
    </row>
    <row r="1139" ht="11.25">
      <c r="F1139" s="40"/>
    </row>
    <row r="1140" ht="11.25">
      <c r="F1140" s="40"/>
    </row>
    <row r="1141" ht="11.25">
      <c r="F1141" s="40"/>
    </row>
    <row r="1142" ht="11.25">
      <c r="F1142" s="40"/>
    </row>
    <row r="1143" ht="11.25">
      <c r="F1143" s="40"/>
    </row>
    <row r="1144" ht="11.25">
      <c r="F1144" s="40"/>
    </row>
    <row r="1145" ht="11.25">
      <c r="F1145" s="40"/>
    </row>
    <row r="1146" ht="11.25">
      <c r="F1146" s="40"/>
    </row>
    <row r="1147" ht="11.25">
      <c r="F1147" s="40"/>
    </row>
    <row r="1148" ht="11.25">
      <c r="F1148" s="40"/>
    </row>
    <row r="1149" ht="11.25">
      <c r="F1149" s="40"/>
    </row>
    <row r="1150" ht="11.25">
      <c r="F1150" s="40"/>
    </row>
    <row r="1151" ht="11.25">
      <c r="F1151" s="40"/>
    </row>
    <row r="1152" ht="11.25">
      <c r="F1152" s="40"/>
    </row>
    <row r="1153" ht="11.25">
      <c r="F1153" s="40"/>
    </row>
    <row r="1154" ht="11.25">
      <c r="F1154" s="40"/>
    </row>
    <row r="1155" ht="11.25">
      <c r="F1155" s="40"/>
    </row>
    <row r="1156" ht="11.25">
      <c r="F1156" s="40"/>
    </row>
    <row r="1157" ht="11.25">
      <c r="F1157" s="40"/>
    </row>
  </sheetData>
  <sheetProtection/>
  <mergeCells count="22">
    <mergeCell ref="C41:F41"/>
    <mergeCell ref="C42:F42"/>
    <mergeCell ref="A43:F43"/>
    <mergeCell ref="C44:F44"/>
    <mergeCell ref="C35:F35"/>
    <mergeCell ref="C36:F36"/>
    <mergeCell ref="C37:F37"/>
    <mergeCell ref="C38:F38"/>
    <mergeCell ref="C39:F39"/>
    <mergeCell ref="C40:F40"/>
    <mergeCell ref="A26:E26"/>
    <mergeCell ref="C29:F29"/>
    <mergeCell ref="C31:F31"/>
    <mergeCell ref="C32:F32"/>
    <mergeCell ref="C33:F33"/>
    <mergeCell ref="C34:F34"/>
    <mergeCell ref="A1:S1"/>
    <mergeCell ref="B4:E4"/>
    <mergeCell ref="B9:E9"/>
    <mergeCell ref="B14:E14"/>
    <mergeCell ref="B18:E18"/>
    <mergeCell ref="B22:E2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NTB</cp:lastModifiedBy>
  <cp:lastPrinted>2017-11-27T11:11:30Z</cp:lastPrinted>
  <dcterms:created xsi:type="dcterms:W3CDTF">2012-11-19T19:27:45Z</dcterms:created>
  <dcterms:modified xsi:type="dcterms:W3CDTF">2017-12-07T12:50:16Z</dcterms:modified>
  <cp:category/>
  <cp:version/>
  <cp:contentType/>
  <cp:contentStatus/>
</cp:coreProperties>
</file>